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ACK UP 1 JULIO\2021\PAA PUBLICACIONES WEB\RNoroccidental\"/>
    </mc:Choice>
  </mc:AlternateContent>
  <bookViews>
    <workbookView xWindow="0" yWindow="0" windowWidth="24000" windowHeight="91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29" i="2" l="1"/>
  <c r="J29" i="2"/>
  <c r="J25" i="2" l="1"/>
  <c r="I25" i="2"/>
  <c r="J23" i="2"/>
  <c r="I23" i="2"/>
  <c r="J12" i="2"/>
  <c r="I12" i="2"/>
  <c r="J19" i="2" l="1"/>
  <c r="I19" i="2"/>
  <c r="I7" i="2"/>
  <c r="J7" i="2"/>
  <c r="J6" i="2"/>
  <c r="I6" i="2"/>
  <c r="I16" i="2" l="1"/>
  <c r="I18" i="2"/>
  <c r="J18" i="2"/>
  <c r="J16" i="2"/>
  <c r="J26" i="2" l="1"/>
  <c r="I26" i="2"/>
  <c r="J9" i="2" l="1"/>
  <c r="I9" i="2"/>
  <c r="I46" i="2" l="1"/>
  <c r="J46" i="2" l="1"/>
</calcChain>
</file>

<file path=xl/sharedStrings.xml><?xml version="1.0" encoding="utf-8"?>
<sst xmlns="http://schemas.openxmlformats.org/spreadsheetml/2006/main" count="108680" uniqueCount="107875">
  <si>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</si>
  <si>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</si>
  <si>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</si>
  <si>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</si>
  <si>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</si>
  <si>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</si>
  <si>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</si>
  <si>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</si>
  <si>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</si>
  <si>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</si>
  <si>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</si>
  <si>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</si>
  <si>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</si>
  <si>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</si>
  <si>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</si>
  <si>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</si>
  <si>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</si>
  <si>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</si>
  <si>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</si>
  <si>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</si>
  <si>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</si>
  <si>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</si>
  <si>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</si>
  <si>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</si>
  <si>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</si>
  <si>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</si>
  <si>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</si>
  <si>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</si>
  <si>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</si>
  <si>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</si>
  <si>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</si>
  <si>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</si>
  <si>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</si>
  <si>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</si>
  <si>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</si>
  <si>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</si>
  <si>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</si>
  <si>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</si>
  <si>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</si>
  <si>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</si>
  <si>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</si>
  <si>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</si>
  <si>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</si>
  <si>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</si>
  <si>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</si>
  <si>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</si>
  <si>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</si>
  <si>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</si>
  <si>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</si>
  <si>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</si>
  <si>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</si>
  <si>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</si>
  <si>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</si>
  <si>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</si>
  <si>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</si>
  <si>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</si>
  <si>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</si>
  <si>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</si>
  <si>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</si>
  <si>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</si>
  <si>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</si>
  <si>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</si>
  <si>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</si>
  <si>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</si>
  <si>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</si>
  <si>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</si>
  <si>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</si>
  <si>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</si>
  <si>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</si>
  <si>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</si>
  <si>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</si>
  <si>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</si>
  <si>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</si>
  <si>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</si>
  <si>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</si>
  <si>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</si>
  <si>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</si>
  <si>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</si>
  <si>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</si>
  <si>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</si>
  <si>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</si>
  <si>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</si>
  <si>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</si>
  <si>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</si>
  <si>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</si>
  <si>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</si>
  <si>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</si>
  <si>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</si>
  <si>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</si>
  <si>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</si>
  <si>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</si>
  <si>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</si>
  <si>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</si>
  <si>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</si>
  <si>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</si>
  <si>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</si>
  <si>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</si>
  <si>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</si>
  <si>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</si>
  <si>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</si>
  <si>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</si>
  <si>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</si>
  <si>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</si>
  <si>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</si>
  <si>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</si>
  <si>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</si>
  <si>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</si>
  <si>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</si>
  <si>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</si>
  <si>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</si>
  <si>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</si>
  <si>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</si>
  <si>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</si>
  <si>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</si>
  <si>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</si>
  <si>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</si>
  <si>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</si>
  <si>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</si>
  <si>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</si>
  <si>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</si>
  <si>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</si>
  <si>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</si>
  <si>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</si>
  <si>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</si>
  <si>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</si>
  <si>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</si>
  <si>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</si>
  <si>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</si>
  <si>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</si>
  <si>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</si>
  <si>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</si>
  <si>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</si>
  <si>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</si>
  <si>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</si>
  <si>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</si>
  <si>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</si>
  <si>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</si>
  <si>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</si>
  <si>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</si>
  <si>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</si>
  <si>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</si>
  <si>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</si>
  <si>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</si>
  <si>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</si>
  <si>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</si>
  <si>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</si>
  <si>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</si>
  <si>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</si>
  <si>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</si>
  <si>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</si>
  <si>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</si>
  <si>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</si>
  <si>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</si>
  <si>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</si>
  <si>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</si>
  <si>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</si>
  <si>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</si>
  <si>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</si>
  <si>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</si>
  <si>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</si>
  <si>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</si>
  <si>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</si>
  <si>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</si>
  <si>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</si>
  <si>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</si>
  <si>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</si>
  <si>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</si>
  <si>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</si>
  <si>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</si>
  <si>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</si>
  <si>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</si>
  <si>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</si>
  <si>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</si>
  <si>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</si>
  <si>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</si>
  <si>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</si>
  <si>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</si>
  <si>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</si>
  <si>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</si>
  <si>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</si>
  <si>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</si>
  <si>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</si>
  <si>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</si>
  <si>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</si>
  <si>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</si>
  <si>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</si>
  <si>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</si>
  <si>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</si>
  <si>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</si>
  <si>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</si>
  <si>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</si>
  <si>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</si>
  <si>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</si>
  <si>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</si>
  <si>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</si>
  <si>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</si>
  <si>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</si>
  <si>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</si>
  <si>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</si>
  <si>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</si>
  <si>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</si>
  <si>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</si>
  <si>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</si>
  <si>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</si>
  <si>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</si>
  <si>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</si>
  <si>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</si>
  <si>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</si>
  <si>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</si>
  <si>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</si>
  <si>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</si>
  <si>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</si>
  <si>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</si>
  <si>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</si>
  <si>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</si>
  <si>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</si>
  <si>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</si>
  <si>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</si>
  <si>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</si>
  <si>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</si>
  <si>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</si>
  <si>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</si>
  <si>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</si>
  <si>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</si>
  <si>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</si>
  <si>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</si>
  <si>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</si>
  <si>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</si>
  <si>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</si>
  <si>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</si>
  <si>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</si>
  <si>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</si>
  <si>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</si>
  <si>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</si>
  <si>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</si>
  <si>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</si>
  <si>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</si>
  <si>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</si>
  <si>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</si>
  <si>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</si>
  <si>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</si>
  <si>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</si>
  <si>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</si>
  <si>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</si>
  <si>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</si>
  <si>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</si>
  <si>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</si>
  <si>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</si>
  <si>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</si>
  <si>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</si>
  <si>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</si>
  <si>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</si>
  <si>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</si>
  <si>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</si>
  <si>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</si>
  <si>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</si>
  <si>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</si>
  <si>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</si>
  <si>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</si>
  <si>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</si>
  <si>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</si>
  <si>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</si>
  <si>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</si>
  <si>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</si>
  <si>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</si>
  <si>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</si>
  <si>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</si>
  <si>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</si>
  <si>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</si>
  <si>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</si>
  <si>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</si>
  <si>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</si>
  <si>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</si>
  <si>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</si>
  <si>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</si>
  <si>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</si>
  <si>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</si>
  <si>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</si>
  <si>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</si>
  <si>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</si>
  <si>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</si>
  <si>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</si>
  <si>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</si>
  <si>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</si>
  <si>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</si>
  <si>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</si>
  <si>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</si>
  <si>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</si>
  <si>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</si>
  <si>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</si>
  <si>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</si>
  <si>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</si>
  <si>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</si>
  <si>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</si>
  <si>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</si>
  <si>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</si>
  <si>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</si>
  <si>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</si>
  <si>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</si>
  <si>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</si>
  <si>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</si>
  <si>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</si>
  <si>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</si>
  <si>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</si>
  <si>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</si>
  <si>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</si>
  <si>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</si>
  <si>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</si>
  <si>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</si>
  <si>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</si>
  <si>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</si>
  <si>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</si>
  <si>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</si>
  <si>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</si>
  <si>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</si>
  <si>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</si>
  <si>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</si>
  <si>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</si>
  <si>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</si>
  <si>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</si>
  <si>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</si>
  <si>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</si>
  <si>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</si>
  <si>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</si>
  <si>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</si>
  <si>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</si>
  <si>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</si>
  <si>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</si>
  <si>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</si>
  <si>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</si>
  <si>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</si>
  <si>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</si>
  <si>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</si>
  <si>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</si>
  <si>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</si>
  <si>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</si>
  <si>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</si>
  <si>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</si>
  <si>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</si>
  <si>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</si>
  <si>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</si>
  <si>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</si>
  <si>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</si>
  <si>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</si>
  <si>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</si>
  <si>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</si>
  <si>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</si>
  <si>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</si>
  <si>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</si>
  <si>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</si>
  <si>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</si>
  <si>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</si>
  <si>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</si>
  <si>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</si>
  <si>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</si>
  <si>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</si>
  <si>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</si>
  <si>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</si>
  <si>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</si>
  <si>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</si>
  <si>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</si>
  <si>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</si>
  <si>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</si>
  <si>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</si>
  <si>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</si>
  <si>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</si>
  <si>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</si>
  <si>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</si>
  <si>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</si>
  <si>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</si>
  <si>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</si>
  <si>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</si>
  <si>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</si>
  <si>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</si>
  <si>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</si>
  <si>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</si>
  <si>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</si>
  <si>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</si>
  <si>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</si>
  <si>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</si>
  <si>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</si>
  <si>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</si>
  <si>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</si>
  <si>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</si>
  <si>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</si>
  <si>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</si>
  <si>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</si>
  <si>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</si>
  <si>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</si>
  <si>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</si>
  <si>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</si>
  <si>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</si>
  <si>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</si>
  <si>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</si>
  <si>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</si>
  <si>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</si>
  <si>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</si>
  <si>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</si>
  <si>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</si>
  <si>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</si>
  <si>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</si>
  <si>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</si>
  <si>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</si>
  <si>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</si>
  <si>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</si>
  <si>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</si>
  <si>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</si>
  <si>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</si>
  <si>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</si>
  <si>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</si>
  <si>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</si>
  <si>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</si>
  <si>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</si>
  <si>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</si>
  <si>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</si>
  <si>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</si>
  <si>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</si>
  <si>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</si>
  <si>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</si>
  <si>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</si>
  <si>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</si>
  <si>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</si>
  <si>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</si>
  <si>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</si>
  <si>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</si>
  <si>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</si>
  <si>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</si>
  <si>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</si>
  <si>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</si>
  <si>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</si>
  <si>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</si>
  <si>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</si>
  <si>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</si>
  <si>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</si>
  <si>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</si>
  <si>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</si>
  <si>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</si>
  <si>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</si>
  <si>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</si>
  <si>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</si>
  <si>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</si>
  <si>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</si>
  <si>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</si>
  <si>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</si>
  <si>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</si>
  <si>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</si>
  <si>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</si>
  <si>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</si>
  <si>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</si>
  <si>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</si>
  <si>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</si>
  <si>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</si>
  <si>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</si>
  <si>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</si>
  <si>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</si>
  <si>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</si>
  <si>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</si>
  <si>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</si>
  <si>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</si>
  <si>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</si>
  <si>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</si>
  <si>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</si>
  <si>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</si>
  <si>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</si>
  <si>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</si>
  <si>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</si>
  <si>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</si>
  <si>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</si>
  <si>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</si>
  <si>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</si>
  <si>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</si>
  <si>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</si>
  <si>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</si>
  <si>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</si>
  <si>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</si>
  <si>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</si>
  <si>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</si>
  <si>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</si>
  <si>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</si>
  <si>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</si>
  <si>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</si>
  <si>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</si>
  <si>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</si>
  <si>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</si>
  <si>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</si>
  <si>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</si>
  <si>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</si>
  <si>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</si>
  <si>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</si>
  <si>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</si>
  <si>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</si>
  <si>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</si>
  <si>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</si>
  <si>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</si>
  <si>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</si>
  <si>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</si>
  <si>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</si>
  <si>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</si>
  <si>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</si>
  <si>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</si>
  <si>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</si>
  <si>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</si>
  <si>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</si>
  <si>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</si>
  <si>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</si>
  <si>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</si>
  <si>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</si>
  <si>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</si>
  <si>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</si>
  <si>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</si>
  <si>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</si>
  <si>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</si>
  <si>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</si>
  <si>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</si>
  <si>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</si>
  <si>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</si>
  <si>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</si>
  <si>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</si>
  <si>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</si>
  <si>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</si>
  <si>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</si>
  <si>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</si>
  <si>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</si>
  <si>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</si>
  <si>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</si>
  <si>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</si>
  <si>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</si>
  <si>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</si>
  <si>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</si>
  <si>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</si>
  <si>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</si>
  <si>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</si>
  <si>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</si>
  <si>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</si>
  <si>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</si>
  <si>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</si>
  <si>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</si>
  <si>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</si>
  <si>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</si>
  <si>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</si>
  <si>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</si>
  <si>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</si>
  <si>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</si>
  <si>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</si>
  <si>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</si>
  <si>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</si>
  <si>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</si>
  <si>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</si>
  <si>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</si>
  <si>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</si>
  <si>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</si>
  <si>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</si>
  <si>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</si>
  <si>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</si>
  <si>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</si>
  <si>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</si>
  <si>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</si>
  <si>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</si>
  <si>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</si>
  <si>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</si>
  <si>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</si>
  <si>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</si>
  <si>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</si>
  <si>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</si>
  <si>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</si>
  <si>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</si>
  <si>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</si>
  <si>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</si>
  <si>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</si>
  <si>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</si>
  <si>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</si>
  <si>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</si>
  <si>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</si>
  <si>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</si>
  <si>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</si>
  <si>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</si>
  <si>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</si>
  <si>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</si>
  <si>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</si>
  <si>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</si>
  <si>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</si>
  <si>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</si>
  <si>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</si>
  <si>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</si>
  <si>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</si>
  <si>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</si>
  <si>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</si>
  <si>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</si>
  <si>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</si>
  <si>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</si>
  <si>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</si>
  <si>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</si>
  <si>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</si>
  <si>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</si>
  <si>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</si>
  <si>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</si>
  <si>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</si>
  <si>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</si>
  <si>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</si>
  <si>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</si>
  <si>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</si>
  <si>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</si>
  <si>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</si>
  <si>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</si>
  <si>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</si>
  <si>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</si>
  <si>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</si>
  <si>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</si>
  <si>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</si>
  <si>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</si>
  <si>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</si>
  <si>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</si>
  <si>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</si>
  <si>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</si>
  <si>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</si>
  <si>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</si>
  <si>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</si>
  <si>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</si>
  <si>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</si>
  <si>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</si>
  <si>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</si>
  <si>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</si>
  <si>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</si>
  <si>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</si>
  <si>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</si>
  <si>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</si>
  <si>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</si>
  <si>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</si>
  <si>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</si>
  <si>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</si>
  <si>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</si>
  <si>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</si>
  <si>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</si>
  <si>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</si>
  <si>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</si>
  <si>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</si>
  <si>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</si>
  <si>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</si>
  <si>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</si>
  <si>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</si>
  <si>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</si>
  <si>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</si>
  <si>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</si>
  <si>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</si>
  <si>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</si>
  <si>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</si>
  <si>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</si>
  <si>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</si>
  <si>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</si>
  <si>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</si>
  <si>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</si>
  <si>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</si>
  <si>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</si>
  <si>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</si>
  <si>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</si>
  <si>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</si>
  <si>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</si>
  <si>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</si>
  <si>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</si>
  <si>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</si>
  <si>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</si>
  <si>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</si>
  <si>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</si>
  <si>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</si>
  <si>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</si>
  <si>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</si>
  <si>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</si>
  <si>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</si>
  <si>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</si>
  <si>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</si>
  <si>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</si>
  <si>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</si>
  <si>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</si>
  <si>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</si>
  <si>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</si>
  <si>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</si>
  <si>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</si>
  <si>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</si>
  <si>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</si>
  <si>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</si>
  <si>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</si>
  <si>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</si>
  <si>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</si>
  <si>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</si>
  <si>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</si>
  <si>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</si>
  <si>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</si>
  <si>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</si>
  <si>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</si>
  <si>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</si>
  <si>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</si>
  <si>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</si>
  <si>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</si>
  <si>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</si>
  <si>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</si>
  <si>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</si>
  <si>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</si>
  <si>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</si>
  <si>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</si>
  <si>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</si>
  <si>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</si>
  <si>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</si>
  <si>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</si>
  <si>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</si>
  <si>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</si>
  <si>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</si>
  <si>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</si>
  <si>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</si>
  <si>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</si>
  <si>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</si>
  <si>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</si>
  <si>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</si>
  <si>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</si>
  <si>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</si>
  <si>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</si>
  <si>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</si>
  <si>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</si>
  <si>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</si>
  <si>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</si>
  <si>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</si>
  <si>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</si>
  <si>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</si>
  <si>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</si>
  <si>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</si>
  <si>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</si>
  <si>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</si>
  <si>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</si>
  <si>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</si>
  <si>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</si>
  <si>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</si>
  <si>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</si>
  <si>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</si>
  <si>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</si>
  <si>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</si>
  <si>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</si>
  <si>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</si>
  <si>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</si>
  <si>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</si>
  <si>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</si>
  <si>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</si>
  <si>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</si>
  <si>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</si>
  <si>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</si>
  <si>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</si>
  <si>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</si>
  <si>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</si>
  <si>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</si>
  <si>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</si>
  <si>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</si>
  <si>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</si>
  <si>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</si>
  <si>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</si>
  <si>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</si>
  <si>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</si>
  <si>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</si>
  <si>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</si>
  <si>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</si>
  <si>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</si>
  <si>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</si>
  <si>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</si>
  <si>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</si>
  <si>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</si>
  <si>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</si>
  <si>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</si>
  <si>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</si>
  <si>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</si>
  <si>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</si>
  <si>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</si>
  <si>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</si>
  <si>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</si>
  <si>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</si>
  <si>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</si>
  <si>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</si>
  <si>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</si>
  <si>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</si>
  <si>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</si>
  <si>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</si>
  <si>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</si>
  <si>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</si>
  <si>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</si>
  <si>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</si>
  <si>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</si>
  <si>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</si>
  <si>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</si>
  <si>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</si>
  <si>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</si>
  <si>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</si>
  <si>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</si>
  <si>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</si>
  <si>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</si>
  <si>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</si>
  <si>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</si>
  <si>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</si>
  <si>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</si>
  <si>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</si>
  <si>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</si>
  <si>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</si>
  <si>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</si>
  <si>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</si>
  <si>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</si>
  <si>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</si>
  <si>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</si>
  <si>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</si>
  <si>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</si>
  <si>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</si>
  <si>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</si>
  <si>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</si>
  <si>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</si>
  <si>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</si>
  <si>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</si>
  <si>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</si>
  <si>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</si>
  <si>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</si>
  <si>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</si>
  <si>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</si>
  <si>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</si>
  <si>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</si>
  <si>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</si>
  <si>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</si>
  <si>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</si>
  <si>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</si>
  <si>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</si>
  <si>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</si>
  <si>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</si>
  <si>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</si>
  <si>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</si>
  <si>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</si>
  <si>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</si>
  <si>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</si>
  <si>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</si>
  <si>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</si>
  <si>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</si>
  <si>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</si>
  <si>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</si>
  <si>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</si>
  <si>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</si>
  <si>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</si>
  <si>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</si>
  <si>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</si>
  <si>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</si>
  <si>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</si>
  <si>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</si>
  <si>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</si>
  <si>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</si>
  <si>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</si>
  <si>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</si>
  <si>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</si>
  <si>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</si>
  <si>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</si>
  <si>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</si>
  <si>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</si>
  <si>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</si>
  <si>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</si>
  <si>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</si>
  <si>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</si>
  <si>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</si>
  <si>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</si>
  <si>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</si>
  <si>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</si>
  <si>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</si>
  <si>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</si>
  <si>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</si>
  <si>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</si>
  <si>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</si>
  <si>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</si>
  <si>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</si>
  <si>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</si>
  <si>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</si>
  <si>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</si>
  <si>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</si>
  <si>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</si>
  <si>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</si>
  <si>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</si>
  <si>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</si>
  <si>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</si>
  <si>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</si>
  <si>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</si>
  <si>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</si>
  <si>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</si>
  <si>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</si>
  <si>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</si>
  <si>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</si>
  <si>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</si>
  <si>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</si>
  <si>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</si>
  <si>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</si>
  <si>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</si>
  <si>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</si>
  <si>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</si>
  <si>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</si>
  <si>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</si>
  <si>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</si>
  <si>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</si>
  <si>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</si>
  <si>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</si>
  <si>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</si>
  <si>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</si>
  <si>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</si>
  <si>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</si>
  <si>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</si>
  <si>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</si>
  <si>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</si>
  <si>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</si>
  <si>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</si>
  <si>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</si>
  <si>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</si>
  <si>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</si>
  <si>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</si>
  <si>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</si>
  <si>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</si>
  <si>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</si>
  <si>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</si>
  <si>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</si>
  <si>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</si>
  <si>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</si>
  <si>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</si>
  <si>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</si>
  <si>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</si>
  <si>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</si>
  <si>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</si>
  <si>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</si>
  <si>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</si>
  <si>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</si>
  <si>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</si>
  <si>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</si>
  <si>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</si>
  <si>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</si>
  <si>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</si>
  <si>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</si>
  <si>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</si>
  <si>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</si>
  <si>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</si>
  <si>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</si>
  <si>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</si>
  <si>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</si>
  <si>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</si>
  <si>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</si>
  <si>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</si>
  <si>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</si>
  <si>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</si>
  <si>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</si>
  <si>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</si>
  <si>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</si>
  <si>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</si>
  <si>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</si>
  <si>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</si>
  <si>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</si>
  <si>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</si>
  <si>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</si>
  <si>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</si>
  <si>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</si>
  <si>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</si>
  <si>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</si>
  <si>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</si>
  <si>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</si>
  <si>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</si>
  <si>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</si>
  <si>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</si>
  <si>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</si>
  <si>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</si>
  <si>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</si>
  <si>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</si>
  <si>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</si>
  <si>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</si>
  <si>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</si>
  <si>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</si>
  <si>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</si>
  <si>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</si>
  <si>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</si>
  <si>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</si>
  <si>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</si>
  <si>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</si>
  <si>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</si>
  <si>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</si>
  <si>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</si>
  <si>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</si>
  <si>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</si>
  <si>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</si>
  <si>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</si>
  <si>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</si>
  <si>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</si>
  <si>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</si>
  <si>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</si>
  <si>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</si>
  <si>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</si>
  <si>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</si>
  <si>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</si>
  <si>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</si>
  <si>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</si>
  <si>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</si>
  <si>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</si>
  <si>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</si>
  <si>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</si>
  <si>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</si>
  <si>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</si>
  <si>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</si>
  <si>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</si>
  <si>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</si>
  <si>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</si>
  <si>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</si>
  <si>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</si>
  <si>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</si>
  <si>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</si>
  <si>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</si>
  <si>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</si>
  <si>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</si>
  <si>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</si>
  <si>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</si>
  <si>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</si>
  <si>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</si>
  <si>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</si>
  <si>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</si>
  <si>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</si>
  <si>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</si>
  <si>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</si>
  <si>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</si>
  <si>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</si>
  <si>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</si>
  <si>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</si>
  <si>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</si>
  <si>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</si>
  <si>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</si>
  <si>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</si>
  <si>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</si>
  <si>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</si>
  <si>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</si>
  <si>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</si>
  <si>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</si>
  <si>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</si>
  <si>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</si>
  <si>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</si>
  <si>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</si>
  <si>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</si>
  <si>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</si>
  <si>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</si>
  <si>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</si>
  <si>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</si>
  <si>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</si>
  <si>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</si>
  <si>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</si>
  <si>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</si>
  <si>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</si>
  <si>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</si>
  <si>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</si>
  <si>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</si>
  <si>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</si>
  <si>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</si>
  <si>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</si>
  <si>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</si>
  <si>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</si>
  <si>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</si>
  <si>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</si>
  <si>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</si>
  <si>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</si>
  <si>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</si>
  <si>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</si>
  <si>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</si>
  <si>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</si>
  <si>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</si>
  <si>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</si>
  <si>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</si>
  <si>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</si>
  <si>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</si>
  <si>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</si>
  <si>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</si>
  <si>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</si>
  <si>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</si>
  <si>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</si>
  <si>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</si>
  <si>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</si>
  <si>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</si>
  <si>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</si>
  <si>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</si>
  <si>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</si>
  <si>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</si>
  <si>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</si>
  <si>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</si>
  <si>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</si>
  <si>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</si>
  <si>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</si>
  <si>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</si>
  <si>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</si>
  <si>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</si>
  <si>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</si>
  <si>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</si>
  <si>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</si>
  <si>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</si>
  <si>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</si>
  <si>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</si>
  <si>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</si>
  <si>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</si>
  <si>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</si>
  <si>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</si>
  <si>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</si>
  <si>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</si>
  <si>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</si>
  <si>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</si>
  <si>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</si>
  <si>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</si>
  <si>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</si>
  <si>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</si>
  <si>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</si>
  <si>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</si>
  <si>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</si>
  <si>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</si>
  <si>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</si>
  <si>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</si>
  <si>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</si>
  <si>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</si>
  <si>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</si>
  <si>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</si>
  <si>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</si>
  <si>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</si>
  <si>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</si>
  <si>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</si>
  <si>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</si>
  <si>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</si>
  <si>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</si>
  <si>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</si>
  <si>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</si>
  <si>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</si>
  <si>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</si>
  <si>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</si>
  <si>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</si>
  <si>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</si>
  <si>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</si>
  <si>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</si>
  <si>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</si>
  <si>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</si>
  <si>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</si>
  <si>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</si>
  <si>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</si>
  <si>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</si>
  <si>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</si>
  <si>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</si>
  <si>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</si>
  <si>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</si>
  <si>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</si>
  <si>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</si>
  <si>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</si>
  <si>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</si>
  <si>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</si>
  <si>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</si>
  <si>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</si>
  <si>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</si>
  <si>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</si>
  <si>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</si>
  <si>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</si>
  <si>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</si>
  <si>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</si>
  <si>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</si>
  <si>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</si>
  <si>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</si>
  <si>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</si>
  <si>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</si>
  <si>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</si>
  <si>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</si>
  <si>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</si>
  <si>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</si>
  <si>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</si>
  <si>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</si>
  <si>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</si>
  <si>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</si>
  <si>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</si>
  <si>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</si>
  <si>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</si>
  <si>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</si>
  <si>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</si>
  <si>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</si>
  <si>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</si>
  <si>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</si>
  <si>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</si>
  <si>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</si>
  <si>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</si>
  <si>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</si>
  <si>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</si>
  <si>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</si>
  <si>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</si>
  <si>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</si>
  <si>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</si>
  <si>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</si>
  <si>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</si>
  <si>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</si>
  <si>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</si>
  <si>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</si>
  <si>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</si>
  <si>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</si>
  <si>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</si>
  <si>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</si>
  <si>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</si>
  <si>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</si>
  <si>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</si>
  <si>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</si>
  <si>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</si>
  <si>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</si>
  <si>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</si>
  <si>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</si>
  <si>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</si>
  <si>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</si>
  <si>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</si>
  <si>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</si>
  <si>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</si>
  <si>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</si>
  <si>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</si>
  <si>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</si>
  <si>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</si>
  <si>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</si>
  <si>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</si>
  <si>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</si>
  <si>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</si>
  <si>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</si>
  <si>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</si>
  <si>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</si>
  <si>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</si>
  <si>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</si>
  <si>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</si>
  <si>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</si>
  <si>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</si>
  <si>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</si>
  <si>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</si>
  <si>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</si>
  <si>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</si>
  <si>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</si>
  <si>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</si>
  <si>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</si>
  <si>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</si>
  <si>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</si>
  <si>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</si>
  <si>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</si>
  <si>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</si>
  <si>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</si>
  <si>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</si>
  <si>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</si>
  <si>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</si>
  <si>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</si>
  <si>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</si>
  <si>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</si>
  <si>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</si>
  <si>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</si>
  <si>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</si>
  <si>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</si>
  <si>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</si>
  <si>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</si>
  <si>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</si>
  <si>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</si>
  <si>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</si>
  <si>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</si>
  <si>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</si>
  <si>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</si>
  <si>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</si>
  <si>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</si>
  <si>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</si>
  <si>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</si>
  <si>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</si>
  <si>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</si>
  <si>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</si>
  <si>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</si>
  <si>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</si>
  <si>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</si>
  <si>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</si>
  <si>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</si>
  <si>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</si>
  <si>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</si>
  <si>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</si>
  <si>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</si>
  <si>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</si>
  <si>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</si>
  <si>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</si>
  <si>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</si>
  <si>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</si>
  <si>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</si>
  <si>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</si>
  <si>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</si>
  <si>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</si>
  <si>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</si>
  <si>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</si>
  <si>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</si>
  <si>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</si>
  <si>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</si>
  <si>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</si>
  <si>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</si>
  <si>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</si>
  <si>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</si>
  <si>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</si>
  <si>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</si>
  <si>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</si>
  <si>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</si>
  <si>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</si>
  <si>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</si>
  <si>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</si>
  <si>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</si>
  <si>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</si>
  <si>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</si>
  <si>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</si>
  <si>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</si>
  <si>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</si>
  <si>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</si>
  <si>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</si>
  <si>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</si>
  <si>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</si>
  <si>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</si>
  <si>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</si>
  <si>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</si>
  <si>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</si>
  <si>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</si>
  <si>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</si>
  <si>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</si>
  <si>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</si>
  <si>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</si>
  <si>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</si>
  <si>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</si>
  <si>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</si>
  <si>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</si>
  <si>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</si>
  <si>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</si>
  <si>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</si>
  <si>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</si>
  <si>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</si>
  <si>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</si>
  <si>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</si>
  <si>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</si>
  <si>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</si>
  <si>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</si>
  <si>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</si>
  <si>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</si>
  <si>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</si>
  <si>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</si>
  <si>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</si>
  <si>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</si>
  <si>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</si>
  <si>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</si>
  <si>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</si>
  <si>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</si>
  <si>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</si>
  <si>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</si>
  <si>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</si>
  <si>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</si>
  <si>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</si>
  <si>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</si>
  <si>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</si>
  <si>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</si>
  <si>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</si>
  <si>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</si>
  <si>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</si>
  <si>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</si>
  <si>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</si>
  <si>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</si>
  <si>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</si>
  <si>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</si>
  <si>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</si>
  <si>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</si>
  <si>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</si>
  <si>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</si>
  <si>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</si>
  <si>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</si>
  <si>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</si>
  <si>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</si>
  <si>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</si>
  <si>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</si>
  <si>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</si>
  <si>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</si>
  <si>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</si>
  <si>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</si>
  <si>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</si>
  <si>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</si>
  <si>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</si>
  <si>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</si>
  <si>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</si>
  <si>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</si>
  <si>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</si>
  <si>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</si>
  <si>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</si>
  <si>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</si>
  <si>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</si>
  <si>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</si>
  <si>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</si>
  <si>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</si>
  <si>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</si>
  <si>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</si>
  <si>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</si>
  <si>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</si>
  <si>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</si>
  <si>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</si>
  <si>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</si>
  <si>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</si>
  <si>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</si>
  <si>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</si>
  <si>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</si>
  <si>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</si>
  <si>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</si>
  <si>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</si>
  <si>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</si>
  <si>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</si>
  <si>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</si>
  <si>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</si>
  <si>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</si>
  <si>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</si>
  <si>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</si>
  <si>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</si>
  <si>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</si>
  <si>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</si>
  <si>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</si>
  <si>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</si>
  <si>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</si>
  <si>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</si>
  <si>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</si>
  <si>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</si>
  <si>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</si>
  <si>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</si>
  <si>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</si>
  <si>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</si>
  <si>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</si>
  <si>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</si>
  <si>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</si>
  <si>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</si>
  <si>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</si>
  <si>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</si>
  <si>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</si>
  <si>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</si>
  <si>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</si>
  <si>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</si>
  <si>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</si>
  <si>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</si>
  <si>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</si>
  <si>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</si>
  <si>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</si>
  <si>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</si>
  <si>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</si>
  <si>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</si>
  <si>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</si>
  <si>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</si>
  <si>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</si>
  <si>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</si>
  <si>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</si>
  <si>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</si>
  <si>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</si>
  <si>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</si>
  <si>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</si>
  <si>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</si>
  <si>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</si>
  <si>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</si>
  <si>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</si>
  <si>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</si>
  <si>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</si>
  <si>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</si>
  <si>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</si>
  <si>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</si>
  <si>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</si>
  <si>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</si>
  <si>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</si>
  <si>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</si>
  <si>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</si>
  <si>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</si>
  <si>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</si>
  <si>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</si>
  <si>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</si>
  <si>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</si>
  <si>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</si>
  <si>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</si>
  <si>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</si>
  <si>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</si>
  <si>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</si>
  <si>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</si>
  <si>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</si>
  <si>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</si>
  <si>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</si>
  <si>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</si>
  <si>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</si>
  <si>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</si>
  <si>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</si>
  <si>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</si>
  <si>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</si>
  <si>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</si>
  <si>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</si>
  <si>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</si>
  <si>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</si>
  <si>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</si>
  <si>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</si>
  <si>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</si>
  <si>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</si>
  <si>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</si>
  <si>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</si>
  <si>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</si>
  <si>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</si>
  <si>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</si>
  <si>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</si>
  <si>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</si>
  <si>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</si>
  <si>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</si>
  <si>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</si>
  <si>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</si>
  <si>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</si>
  <si>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</si>
  <si>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</si>
  <si>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</si>
  <si>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</si>
  <si>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</si>
  <si>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</si>
  <si>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</si>
  <si>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</si>
  <si>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</si>
  <si>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</si>
  <si>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</si>
  <si>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</si>
  <si>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</si>
  <si>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</si>
  <si>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</si>
  <si>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</si>
  <si>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</si>
  <si>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</si>
  <si>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</si>
  <si>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</si>
  <si>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</si>
  <si>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</si>
  <si>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</si>
  <si>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</si>
  <si>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</si>
  <si>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</si>
  <si>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</si>
  <si>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</si>
  <si>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</si>
  <si>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</si>
  <si>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</si>
  <si>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</si>
  <si>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</si>
  <si>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</si>
  <si>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</si>
  <si>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</si>
  <si>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</si>
  <si>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</si>
  <si>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</si>
  <si>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</si>
  <si>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</si>
  <si>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</si>
  <si>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</si>
  <si>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</si>
  <si>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</si>
  <si>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</si>
  <si>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</si>
  <si>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</si>
  <si>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</si>
  <si>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</si>
  <si>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</si>
  <si>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</si>
  <si>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</si>
  <si>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</si>
  <si>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</si>
  <si>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</si>
  <si>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</si>
  <si>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</si>
  <si>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</si>
  <si>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</si>
  <si>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</si>
  <si>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</si>
  <si>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</si>
  <si>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</si>
  <si>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</si>
  <si>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</si>
  <si>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</si>
  <si>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</si>
  <si>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</si>
  <si>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</si>
  <si>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</si>
  <si>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</si>
  <si>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</si>
  <si>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</si>
  <si>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</si>
  <si>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</si>
  <si>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</si>
  <si>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</si>
  <si>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</si>
  <si>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</si>
  <si>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</si>
  <si>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</si>
  <si>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</si>
  <si>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</si>
  <si>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</si>
  <si>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</si>
  <si>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</si>
  <si>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</si>
  <si>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</si>
  <si>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</si>
  <si>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</si>
  <si>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</si>
  <si>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</si>
  <si>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</si>
  <si>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</si>
  <si>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</si>
  <si>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</si>
  <si>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</si>
  <si>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</si>
  <si>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</si>
  <si>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</si>
  <si>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</si>
  <si>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</si>
  <si>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</si>
  <si>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</si>
  <si>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</si>
  <si>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</si>
  <si>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</si>
  <si>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</si>
  <si>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</si>
  <si>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</si>
  <si>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</si>
  <si>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</si>
  <si>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</si>
  <si>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</si>
  <si>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</si>
  <si>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</si>
  <si>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</si>
  <si>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</si>
  <si>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</si>
  <si>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</si>
  <si>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</si>
  <si>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</si>
  <si>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</si>
  <si>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</si>
  <si>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</si>
  <si>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</si>
  <si>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</si>
  <si>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</si>
  <si>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</si>
  <si>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</si>
  <si>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</si>
  <si>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</si>
  <si>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</si>
  <si>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</si>
  <si>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</si>
  <si>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</si>
  <si>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</si>
  <si>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</si>
  <si>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</si>
  <si>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</si>
  <si>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</si>
  <si>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</si>
  <si>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</si>
  <si>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</si>
  <si>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</si>
  <si>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</si>
  <si>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</si>
  <si>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</si>
  <si>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</si>
  <si>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</si>
  <si>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</si>
  <si>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</si>
  <si>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</si>
  <si>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</si>
  <si>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</si>
  <si>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</si>
  <si>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</si>
  <si>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</si>
  <si>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</si>
  <si>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</si>
  <si>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</si>
  <si>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</si>
  <si>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</si>
  <si>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</si>
  <si>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</si>
  <si>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</si>
  <si>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</si>
  <si>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</si>
  <si>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</si>
  <si>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</si>
  <si>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</si>
  <si>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</si>
  <si>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</si>
  <si>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</si>
  <si>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</si>
  <si>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</si>
  <si>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</si>
  <si>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</si>
  <si>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</si>
  <si>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</si>
  <si>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</si>
  <si>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</si>
  <si>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</si>
  <si>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</si>
  <si>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</si>
  <si>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</si>
  <si>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</si>
  <si>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</si>
  <si>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</si>
  <si>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</si>
  <si>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</si>
  <si>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</si>
  <si>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</si>
  <si>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</si>
  <si>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</si>
  <si>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</si>
  <si>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</si>
  <si>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</si>
  <si>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</si>
  <si>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</si>
  <si>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</si>
  <si>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</si>
  <si>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</si>
  <si>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</si>
  <si>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</si>
  <si>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</si>
  <si>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</si>
  <si>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</si>
  <si>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</si>
  <si>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</si>
  <si>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</si>
  <si>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</si>
  <si>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</si>
  <si>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</si>
  <si>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</si>
  <si>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</si>
  <si>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</si>
  <si>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</si>
  <si>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</si>
  <si>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</si>
  <si>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</si>
  <si>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</si>
  <si>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</si>
  <si>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</si>
  <si>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</si>
  <si>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</si>
  <si>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</si>
  <si>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</si>
  <si>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</si>
  <si>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</si>
  <si>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</si>
  <si>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</si>
  <si>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</si>
  <si>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</si>
  <si>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</si>
  <si>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</si>
  <si>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</si>
  <si>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</si>
  <si>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</si>
  <si>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</si>
  <si>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</si>
  <si>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</si>
  <si>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</si>
  <si>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</si>
  <si>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</si>
  <si>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</si>
  <si>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</si>
  <si>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</si>
  <si>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</si>
  <si>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</si>
  <si>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</si>
  <si>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</si>
  <si>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</si>
  <si>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</si>
  <si>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</si>
  <si>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</si>
  <si>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</si>
  <si>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</si>
  <si>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</si>
  <si>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</si>
  <si>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</si>
  <si>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</si>
  <si>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</si>
  <si>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</si>
  <si>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</si>
  <si>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</si>
  <si>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</si>
  <si>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</si>
  <si>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</si>
  <si>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</si>
  <si>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</si>
  <si>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</si>
  <si>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</si>
  <si>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</si>
  <si>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</si>
  <si>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</si>
  <si>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</si>
  <si>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</si>
  <si>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</si>
  <si>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</si>
  <si>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</si>
  <si>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</si>
  <si>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</si>
  <si>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</si>
  <si>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</si>
  <si>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</si>
  <si>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</si>
  <si>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</si>
  <si>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</si>
  <si>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</si>
  <si>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</si>
  <si>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</si>
  <si>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</si>
  <si>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</si>
  <si>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</si>
  <si>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</si>
  <si>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</si>
  <si>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</si>
  <si>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</si>
  <si>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</si>
  <si>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</si>
  <si>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</si>
  <si>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</si>
  <si>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</si>
  <si>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</si>
  <si>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</si>
  <si>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</si>
  <si>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</si>
  <si>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</si>
  <si>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</si>
  <si>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</si>
  <si>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</si>
  <si>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</si>
  <si>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</si>
  <si>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</si>
  <si>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</si>
  <si>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</si>
  <si>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</si>
  <si>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</si>
  <si>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</si>
  <si>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</si>
  <si>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</si>
  <si>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</si>
  <si>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</si>
  <si>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</si>
  <si>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</si>
  <si>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</si>
  <si>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</si>
  <si>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</si>
  <si>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</si>
  <si>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</si>
  <si>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</si>
  <si>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</si>
  <si>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</si>
  <si>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</si>
  <si>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</si>
  <si>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</si>
  <si>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</si>
  <si>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</si>
  <si>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</si>
  <si>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</si>
  <si>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</si>
  <si>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</si>
  <si>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</si>
  <si>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</si>
  <si>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</si>
  <si>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</si>
  <si>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</si>
  <si>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</si>
  <si>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</si>
  <si>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</si>
  <si>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</si>
  <si>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</si>
  <si>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</si>
  <si>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</si>
  <si>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</si>
  <si>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</si>
  <si>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</si>
  <si>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</si>
  <si>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</si>
  <si>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</si>
  <si>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</si>
  <si>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</si>
  <si>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</si>
  <si>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</si>
  <si>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</si>
  <si>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</si>
  <si>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</si>
  <si>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</si>
  <si>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</si>
  <si>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</si>
  <si>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</si>
  <si>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</si>
  <si>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</si>
  <si>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</si>
  <si>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</si>
  <si>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</si>
  <si>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</si>
  <si>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</si>
  <si>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</si>
  <si>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</si>
  <si>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</si>
  <si>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</si>
  <si>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</si>
  <si>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</si>
  <si>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</si>
  <si>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</si>
  <si>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</si>
  <si>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</si>
  <si>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</si>
  <si>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</si>
  <si>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</si>
  <si>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</si>
  <si>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</si>
  <si>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</si>
  <si>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</si>
  <si>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</si>
  <si>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</si>
  <si>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</si>
  <si>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</si>
  <si>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</si>
  <si>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</si>
  <si>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</si>
  <si>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</si>
  <si>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</si>
  <si>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</si>
  <si>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</si>
  <si>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</si>
  <si>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</si>
  <si>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</si>
  <si>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</si>
  <si>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</si>
  <si>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</si>
  <si>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</si>
  <si>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</si>
  <si>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</si>
  <si>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</si>
  <si>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</si>
  <si>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</si>
  <si>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</si>
  <si>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</si>
  <si>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</si>
  <si>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</si>
  <si>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</si>
  <si>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</si>
  <si>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</si>
  <si>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</si>
  <si>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</si>
  <si>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</si>
  <si>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</si>
  <si>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</si>
  <si>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</si>
  <si>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</si>
  <si>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</si>
  <si>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</si>
  <si>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</si>
  <si>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</si>
  <si>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</si>
  <si>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</si>
  <si>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</si>
  <si>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</si>
  <si>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</si>
  <si>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</si>
  <si>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</si>
  <si>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</si>
  <si>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</si>
  <si>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</si>
  <si>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</si>
  <si>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</si>
  <si>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</si>
  <si>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</si>
  <si>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</si>
  <si>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</si>
  <si>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</si>
  <si>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</si>
  <si>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</si>
  <si>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</si>
  <si>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</si>
  <si>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</si>
  <si>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</si>
  <si>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</si>
  <si>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</si>
  <si>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</si>
  <si>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</si>
  <si>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</si>
  <si>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</si>
  <si>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</si>
  <si>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</si>
  <si>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</si>
  <si>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</si>
  <si>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</si>
  <si>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</si>
  <si>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</si>
  <si>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</si>
  <si>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</si>
  <si>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</si>
  <si>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</si>
  <si>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</si>
  <si>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</si>
  <si>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</si>
  <si>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</si>
  <si>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</si>
  <si>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</si>
  <si>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</si>
  <si>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</si>
  <si>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</si>
  <si>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</si>
  <si>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</si>
  <si>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</si>
  <si>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</si>
  <si>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</si>
  <si>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</si>
  <si>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</si>
  <si>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</si>
  <si>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</si>
  <si>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</si>
  <si>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</si>
  <si>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</si>
  <si>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</si>
  <si>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</si>
  <si>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</si>
  <si>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</si>
  <si>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</si>
  <si>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</si>
  <si>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</si>
  <si>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</si>
  <si>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</si>
  <si>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</si>
  <si>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</si>
  <si>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</si>
  <si>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</si>
  <si>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</si>
  <si>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</si>
  <si>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</si>
  <si>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</si>
  <si>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</si>
  <si>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</si>
  <si>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</si>
  <si>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</si>
  <si>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</si>
  <si>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</si>
  <si>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</si>
  <si>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</si>
  <si>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</si>
  <si>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</si>
  <si>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</si>
  <si>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</si>
  <si>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</si>
  <si>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</si>
  <si>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</si>
  <si>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</si>
  <si>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</si>
  <si>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</si>
  <si>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</si>
  <si>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</si>
  <si>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</si>
  <si>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</si>
  <si>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</si>
  <si>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</si>
  <si>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</si>
  <si>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</si>
  <si>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</si>
  <si>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</si>
  <si>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</si>
  <si>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</si>
  <si>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</si>
  <si>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</si>
  <si>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</si>
  <si>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</si>
  <si>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</si>
  <si>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</si>
  <si>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</si>
  <si>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</si>
  <si>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</si>
  <si>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</si>
  <si>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</si>
  <si>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</si>
  <si>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</si>
  <si>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</si>
  <si>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</si>
  <si>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</si>
  <si>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</si>
  <si>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</si>
  <si>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</si>
  <si>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</si>
  <si>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</si>
  <si>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</si>
  <si>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</si>
  <si>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</si>
  <si>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</si>
  <si>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</si>
  <si>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</si>
  <si>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</si>
  <si>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</si>
  <si>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</si>
  <si>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</si>
  <si>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</si>
  <si>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</si>
  <si>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</si>
  <si>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</si>
  <si>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</si>
  <si>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</si>
  <si>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</si>
  <si>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</si>
  <si>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</si>
  <si>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</si>
  <si>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</si>
  <si>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</si>
  <si>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</si>
  <si>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</si>
  <si>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</si>
  <si>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</si>
  <si>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</si>
  <si>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</si>
  <si>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</si>
  <si>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</si>
  <si>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</si>
  <si>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</si>
  <si>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</si>
  <si>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</si>
  <si>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</si>
  <si>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</si>
  <si>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</si>
  <si>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</si>
  <si>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</si>
  <si>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</si>
  <si>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</si>
  <si>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</si>
  <si>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</si>
  <si>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</si>
  <si>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</si>
  <si>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</si>
  <si>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</si>
  <si>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</si>
  <si>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</si>
  <si>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</si>
  <si>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</si>
  <si>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</si>
  <si>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</si>
  <si>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</si>
  <si>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</si>
  <si>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</si>
  <si>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</si>
  <si>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</si>
  <si>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</si>
  <si>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</si>
  <si>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</si>
  <si>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</si>
  <si>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</si>
  <si>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</si>
  <si>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</si>
  <si>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</si>
  <si>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</si>
  <si>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</si>
  <si>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</si>
  <si>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</si>
  <si>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</si>
  <si>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</si>
  <si>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</si>
  <si>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</si>
  <si>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</si>
  <si>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</si>
  <si>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</si>
  <si>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</si>
  <si>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</si>
  <si>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</si>
  <si>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</si>
  <si>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</si>
  <si>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</si>
  <si>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</si>
  <si>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</si>
  <si>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</si>
  <si>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</si>
  <si>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</si>
  <si>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</si>
  <si>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</si>
  <si>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</si>
  <si>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</si>
  <si>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</si>
  <si>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</si>
  <si>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</si>
  <si>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</si>
  <si>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</si>
  <si>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</si>
  <si>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</si>
  <si>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</si>
  <si>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</si>
  <si>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</si>
  <si>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</si>
  <si>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</si>
  <si>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</si>
  <si>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</si>
  <si>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</si>
  <si>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</si>
  <si>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</si>
  <si>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</si>
  <si>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</si>
  <si>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</si>
  <si>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</si>
  <si>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</si>
  <si>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</si>
  <si>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</si>
  <si>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</si>
  <si>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</si>
  <si>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</si>
  <si>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</si>
  <si>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</si>
  <si>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</si>
  <si>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</si>
  <si>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</si>
  <si>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</si>
  <si>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</si>
  <si>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</si>
  <si>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</si>
  <si>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</si>
  <si>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</si>
  <si>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</si>
  <si>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</si>
  <si>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</si>
  <si>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</si>
  <si>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</si>
  <si>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</si>
  <si>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</si>
  <si>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</si>
  <si>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</si>
  <si>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</si>
  <si>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</si>
  <si>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</si>
  <si>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</si>
  <si>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</si>
  <si>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</si>
  <si>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</si>
  <si>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</si>
  <si>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</si>
  <si>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</si>
  <si>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</si>
  <si>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</si>
  <si>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</si>
  <si>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</si>
  <si>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</si>
  <si>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</si>
  <si>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</si>
  <si>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</si>
  <si>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</si>
  <si>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</si>
  <si>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</si>
  <si>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</si>
  <si>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</si>
  <si>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</si>
  <si>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</si>
  <si>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</si>
  <si>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</si>
  <si>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</si>
  <si>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</si>
  <si>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</si>
  <si>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</si>
  <si>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</si>
  <si>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</si>
  <si>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</si>
  <si>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</si>
  <si>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</si>
  <si>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</si>
  <si>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</si>
  <si>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</si>
  <si>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</si>
  <si>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</si>
  <si>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</si>
  <si>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</si>
  <si>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</si>
  <si>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</si>
  <si>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</si>
  <si>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</si>
  <si>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</si>
  <si>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</si>
  <si>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</si>
  <si>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</si>
  <si>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</si>
  <si>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</si>
  <si>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</si>
  <si>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</si>
  <si>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</si>
  <si>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</si>
  <si>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</si>
  <si>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</si>
  <si>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</si>
  <si>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</si>
  <si>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</si>
  <si>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</si>
  <si>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</si>
  <si>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</si>
  <si>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</si>
  <si>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</si>
  <si>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</si>
  <si>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</si>
  <si>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</si>
  <si>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</si>
  <si>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</si>
  <si>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</si>
  <si>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</si>
  <si>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</si>
  <si>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</si>
  <si>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</si>
  <si>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</si>
  <si>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</si>
  <si>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</si>
  <si>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</si>
  <si>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</si>
  <si>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</si>
  <si>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</si>
  <si>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</si>
  <si>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</si>
  <si>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</si>
  <si>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</si>
  <si>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</si>
  <si>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</si>
  <si>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</si>
  <si>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</si>
  <si>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</si>
  <si>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</si>
  <si>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</si>
  <si>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</si>
  <si>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</si>
  <si>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</si>
  <si>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</si>
  <si>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</si>
  <si>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</si>
  <si>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</si>
  <si>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</si>
  <si>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</si>
  <si>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</si>
  <si>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</si>
  <si>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</si>
  <si>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</si>
  <si>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</si>
  <si>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</si>
  <si>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</si>
  <si>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</si>
  <si>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</si>
  <si>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</si>
  <si>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</si>
  <si>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</si>
  <si>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</si>
  <si>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</si>
  <si>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</si>
  <si>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</si>
  <si>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</si>
  <si>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</si>
  <si>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</si>
  <si>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</si>
  <si>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</si>
  <si>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</si>
  <si>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</si>
  <si>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</si>
  <si>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</si>
  <si>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</si>
  <si>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</si>
  <si>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</si>
  <si>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</si>
  <si>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</si>
  <si>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</si>
  <si>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</si>
  <si>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</si>
  <si>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</si>
  <si>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</si>
  <si>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</si>
  <si>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</si>
  <si>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</si>
  <si>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</si>
  <si>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</si>
  <si>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</si>
  <si>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</si>
  <si>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</si>
  <si>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</si>
  <si>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</si>
  <si>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</si>
  <si>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</si>
  <si>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</si>
  <si>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</si>
  <si>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</si>
  <si>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</si>
  <si>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</si>
  <si>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</si>
  <si>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</si>
  <si>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</si>
  <si>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</si>
  <si>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</si>
  <si>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</si>
  <si>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</si>
  <si>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</si>
  <si>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</si>
  <si>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</si>
  <si>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</si>
  <si>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</si>
  <si>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</si>
  <si>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</si>
  <si>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</si>
  <si>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</si>
  <si>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</si>
  <si>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</si>
  <si>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</si>
  <si>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</si>
  <si>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</si>
  <si>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</si>
  <si>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</si>
  <si>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</si>
  <si>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</si>
  <si>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</si>
  <si>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</si>
  <si>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</si>
  <si>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</si>
  <si>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</si>
  <si>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</si>
  <si>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</si>
  <si>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</si>
  <si>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</si>
  <si>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</si>
  <si>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</si>
  <si>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</si>
  <si>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</si>
  <si>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</si>
  <si>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</si>
  <si>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</si>
  <si>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</si>
  <si>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</si>
  <si>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</si>
  <si>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</si>
  <si>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</si>
  <si>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</si>
  <si>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</si>
  <si>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</si>
  <si>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</si>
  <si>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</si>
  <si>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</si>
  <si>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</si>
  <si>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</si>
  <si>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</si>
  <si>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</si>
  <si>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</si>
  <si>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</si>
  <si>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</si>
  <si>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</si>
  <si>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</si>
  <si>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</si>
  <si>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</si>
  <si>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</si>
  <si>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</si>
  <si>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</si>
  <si>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</si>
  <si>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</si>
  <si>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</si>
  <si>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</si>
  <si>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</si>
  <si>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</si>
  <si>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</si>
  <si>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</si>
  <si>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</si>
  <si>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</si>
  <si>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</si>
  <si>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</si>
  <si>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</si>
  <si>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</si>
  <si>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</si>
  <si>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</si>
  <si>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</si>
  <si>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</si>
  <si>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</si>
  <si>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</si>
  <si>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</si>
  <si>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</si>
  <si>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</si>
  <si>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</si>
  <si>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</si>
  <si>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</si>
  <si>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</si>
  <si>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</si>
  <si>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</si>
  <si>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</si>
  <si>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</si>
  <si>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</si>
  <si>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</si>
  <si>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</si>
  <si>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</si>
  <si>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</si>
  <si>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</si>
  <si>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</si>
  <si>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</si>
  <si>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</si>
  <si>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</si>
  <si>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</si>
  <si>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</si>
  <si>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</si>
  <si>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</si>
  <si>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</si>
  <si>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</si>
  <si>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</si>
  <si>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</si>
  <si>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</si>
  <si>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</si>
  <si>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</si>
  <si>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</si>
  <si>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</si>
  <si>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</si>
  <si>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</si>
  <si>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</si>
  <si>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</si>
  <si>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</si>
  <si>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</si>
  <si>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</si>
  <si>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</si>
  <si>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</si>
  <si>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</si>
  <si>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</si>
  <si>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</si>
  <si>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</si>
  <si>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</si>
  <si>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</si>
  <si>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</si>
  <si>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</si>
  <si>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</si>
  <si>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</si>
  <si>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</si>
  <si>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</si>
  <si>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</si>
  <si>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</si>
  <si>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</si>
  <si>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</si>
  <si>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</si>
  <si>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</si>
  <si>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</si>
  <si>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</si>
  <si>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</si>
  <si>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</si>
  <si>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</si>
  <si>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</si>
  <si>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</si>
  <si>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</si>
  <si>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</si>
  <si>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</si>
  <si>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</si>
  <si>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</si>
  <si>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</si>
  <si>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</si>
  <si>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</si>
  <si>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</si>
  <si>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</si>
  <si>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</si>
  <si>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</si>
  <si>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</si>
  <si>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</si>
  <si>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</si>
  <si>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</si>
  <si>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</si>
  <si>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</si>
  <si>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</si>
  <si>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</si>
  <si>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</si>
  <si>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</si>
  <si>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</si>
  <si>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</si>
  <si>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</si>
  <si>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</si>
  <si>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</si>
  <si>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</si>
  <si>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</si>
  <si>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</si>
  <si>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</si>
  <si>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</si>
  <si>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</si>
  <si>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</si>
  <si>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</si>
  <si>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</si>
  <si>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</si>
  <si>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</si>
  <si>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</si>
  <si>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</si>
  <si>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</si>
  <si>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</si>
  <si>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</si>
  <si>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</si>
  <si>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</si>
  <si>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</si>
  <si>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</si>
  <si>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</si>
  <si>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</si>
  <si>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</si>
  <si>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</si>
  <si>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</si>
  <si>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</si>
  <si>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</si>
  <si>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</si>
  <si>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</si>
  <si>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</si>
  <si>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</si>
  <si>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</si>
  <si>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</si>
  <si>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</si>
  <si>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</si>
  <si>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</si>
  <si>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</si>
  <si>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</si>
  <si>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</si>
  <si>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</si>
  <si>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</si>
  <si>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</si>
  <si>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</si>
  <si>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</si>
  <si>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</si>
  <si>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</si>
  <si>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</si>
  <si>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</si>
  <si>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</si>
  <si>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</si>
  <si>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</si>
  <si>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</si>
  <si>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</si>
  <si>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</si>
  <si>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</si>
  <si>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</si>
  <si>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</si>
  <si>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</si>
  <si>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</si>
  <si>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</si>
  <si>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</si>
  <si>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</si>
  <si>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</si>
  <si>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</si>
  <si>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</si>
  <si>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</si>
  <si>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</si>
  <si>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</si>
  <si>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</si>
  <si>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</si>
  <si>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</si>
  <si>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</si>
  <si>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</si>
  <si>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</si>
  <si>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</si>
  <si>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</si>
  <si>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</si>
  <si>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</si>
  <si>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</si>
  <si>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</si>
  <si>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</si>
  <si>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</si>
  <si>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</si>
  <si>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</si>
  <si>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</si>
  <si>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</si>
  <si>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</si>
  <si>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</si>
  <si>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</si>
  <si>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</si>
  <si>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</si>
  <si>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</si>
  <si>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</si>
  <si>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</si>
  <si>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</si>
  <si>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</si>
  <si>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</si>
  <si>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</si>
  <si>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</si>
  <si>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</si>
  <si>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</si>
  <si>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</si>
  <si>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</si>
  <si>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</si>
  <si>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</si>
  <si>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</si>
  <si>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</si>
  <si>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</si>
  <si>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</si>
  <si>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</si>
  <si>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</si>
  <si>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</si>
  <si>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</si>
  <si>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</si>
  <si>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</si>
  <si>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</si>
  <si>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</si>
  <si>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</si>
  <si>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</si>
  <si>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</si>
  <si>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</si>
  <si>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</si>
  <si>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</si>
  <si>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</si>
  <si>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</si>
  <si>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</si>
  <si>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</si>
  <si>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</si>
  <si>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</si>
  <si>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</si>
  <si>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</si>
  <si>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</si>
  <si>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</si>
  <si>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</si>
  <si>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</si>
  <si>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</si>
  <si>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</si>
  <si>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</si>
  <si>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</si>
  <si>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</si>
  <si>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</si>
  <si>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</si>
  <si>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</si>
  <si>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</si>
  <si>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</si>
  <si>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</si>
  <si>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</si>
  <si>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</si>
  <si>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</si>
  <si>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</si>
  <si>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</si>
  <si>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</si>
  <si>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</si>
  <si>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</si>
  <si>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</si>
  <si>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</si>
  <si>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</si>
  <si>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</si>
  <si>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</si>
  <si>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</si>
  <si>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</si>
  <si>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</si>
  <si>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</si>
  <si>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</si>
  <si>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</si>
  <si>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</si>
  <si>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</si>
  <si>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</si>
  <si>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</si>
  <si>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</si>
  <si>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</si>
  <si>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</si>
  <si>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</si>
  <si>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</si>
  <si>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</si>
  <si>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</si>
  <si>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</si>
  <si>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</si>
  <si>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</si>
  <si>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</si>
  <si>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</si>
  <si>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</si>
  <si>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</si>
  <si>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</si>
  <si>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</si>
  <si>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</si>
  <si>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</si>
  <si>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</si>
  <si>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</si>
  <si>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</si>
  <si>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</si>
  <si>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</si>
  <si>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</si>
  <si>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</si>
  <si>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</si>
  <si>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</si>
  <si>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</si>
  <si>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</si>
  <si>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</si>
  <si>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</si>
  <si>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</si>
  <si>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</si>
  <si>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</si>
  <si>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</si>
  <si>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</si>
  <si>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</si>
  <si>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</si>
  <si>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</si>
  <si>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</si>
  <si>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</si>
  <si>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</si>
  <si>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</si>
  <si>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</si>
  <si>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</si>
  <si>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</si>
  <si>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</si>
  <si>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</si>
  <si>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</si>
  <si>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</si>
  <si>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</si>
  <si>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</si>
  <si>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</si>
  <si>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</si>
  <si>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</si>
  <si>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</si>
  <si>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</si>
  <si>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</si>
  <si>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</si>
  <si>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</si>
  <si>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</si>
  <si>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</si>
  <si>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</si>
  <si>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</si>
  <si>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</si>
  <si>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</si>
  <si>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</si>
  <si>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</si>
  <si>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</si>
  <si>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</si>
  <si>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</si>
  <si>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</si>
  <si>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</si>
  <si>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</si>
  <si>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</si>
  <si>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</si>
  <si>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</si>
  <si>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</si>
  <si>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</si>
  <si>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</si>
  <si>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</si>
  <si>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</si>
  <si>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</si>
  <si>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</si>
  <si>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</si>
  <si>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</si>
  <si>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</si>
  <si>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</si>
  <si>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</si>
  <si>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</si>
  <si>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</si>
  <si>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</si>
  <si>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</si>
  <si>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</si>
  <si>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</si>
  <si>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</si>
  <si>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</si>
  <si>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</si>
  <si>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</si>
  <si>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</si>
  <si>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</si>
  <si>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</si>
  <si>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</si>
  <si>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</si>
  <si>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</si>
  <si>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</si>
  <si>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</si>
  <si>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</si>
  <si>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</si>
  <si>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</si>
  <si>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</si>
  <si>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</si>
  <si>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</si>
  <si>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</si>
  <si>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</si>
  <si>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</si>
  <si>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</si>
  <si>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</si>
  <si>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</si>
  <si>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</si>
  <si>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</si>
  <si>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</si>
  <si>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</si>
  <si>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</si>
  <si>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</si>
  <si>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</si>
  <si>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</si>
  <si>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</si>
  <si>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</si>
  <si>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</si>
  <si>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</si>
  <si>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</si>
  <si>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</si>
  <si>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</si>
  <si>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</si>
  <si>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</si>
  <si>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</si>
  <si>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</si>
  <si>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</si>
  <si>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</si>
  <si>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</si>
  <si>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</si>
  <si>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</si>
  <si>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</si>
  <si>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</si>
  <si>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</si>
  <si>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</si>
  <si>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</si>
  <si>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</si>
  <si>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</si>
  <si>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</si>
  <si>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</si>
  <si>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</si>
  <si>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</si>
  <si>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</si>
  <si>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</si>
  <si>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</si>
  <si>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</si>
  <si>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</si>
  <si>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</si>
  <si>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</si>
  <si>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</si>
  <si>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</si>
  <si>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</si>
  <si>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</si>
  <si>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</si>
  <si>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</si>
  <si>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</si>
  <si>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</si>
  <si>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</si>
  <si>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</si>
  <si>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</si>
  <si>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</si>
  <si>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</si>
  <si>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</si>
  <si>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</si>
  <si>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</si>
  <si>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</si>
  <si>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</si>
  <si>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</si>
  <si>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</si>
  <si>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</si>
  <si>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</si>
  <si>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</si>
  <si>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</si>
  <si>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</si>
  <si>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</si>
  <si>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</si>
  <si>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</si>
  <si>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</si>
  <si>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</si>
  <si>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</si>
  <si>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</si>
  <si>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</si>
  <si>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</si>
  <si>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</si>
  <si>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</si>
  <si>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</si>
  <si>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</si>
  <si>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</si>
  <si>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</si>
  <si>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</si>
  <si>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</si>
  <si>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</si>
  <si>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</si>
  <si>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</si>
  <si>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</si>
  <si>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</si>
  <si>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</si>
  <si>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</si>
  <si>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</si>
  <si>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</si>
  <si>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</si>
  <si>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</si>
  <si>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</si>
  <si>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</si>
  <si>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</si>
  <si>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</si>
  <si>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</si>
  <si>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</si>
  <si>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</si>
  <si>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</si>
  <si>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</si>
  <si>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</si>
  <si>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</si>
  <si>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</si>
  <si>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</si>
  <si>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</si>
  <si>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</si>
  <si>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</si>
  <si>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</si>
  <si>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</si>
  <si>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</si>
  <si>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</si>
  <si>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</si>
  <si>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</si>
  <si>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</si>
  <si>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</si>
  <si>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</si>
  <si>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</si>
  <si>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</si>
  <si>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</si>
  <si>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</si>
  <si>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</si>
  <si>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</si>
  <si>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</si>
  <si>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</si>
  <si>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</si>
  <si>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</si>
  <si>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</si>
  <si>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</si>
  <si>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</si>
  <si>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</si>
  <si>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</si>
  <si>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</si>
  <si>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</si>
  <si>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</si>
  <si>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</si>
  <si>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</si>
  <si>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</si>
  <si>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</si>
  <si>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</si>
  <si>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</si>
  <si>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</si>
  <si>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</si>
  <si>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</si>
  <si>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</si>
  <si>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</si>
  <si>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</si>
  <si>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</si>
  <si>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</si>
  <si>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</si>
  <si>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</si>
  <si>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</si>
  <si>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</si>
  <si>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</si>
  <si>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</si>
  <si>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</si>
  <si>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</si>
  <si>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</si>
  <si>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</si>
  <si>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</si>
  <si>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</si>
  <si>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</si>
  <si>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</si>
  <si>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</si>
  <si>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</si>
  <si>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</si>
  <si>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</si>
  <si>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</si>
  <si>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</si>
  <si>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</si>
  <si>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</si>
  <si>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</si>
  <si>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</si>
  <si>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</si>
  <si>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</si>
  <si>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</si>
  <si>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</si>
  <si>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</si>
  <si>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</si>
  <si>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</si>
  <si>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</si>
  <si>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</si>
  <si>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</si>
  <si>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</si>
  <si>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</si>
  <si>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</si>
  <si>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</si>
  <si>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</si>
  <si>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</si>
  <si>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</si>
  <si>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</si>
  <si>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</si>
  <si>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</si>
  <si>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</si>
  <si>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</si>
  <si>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</si>
  <si>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</si>
  <si>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</si>
  <si>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</si>
  <si>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</si>
  <si>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</si>
  <si>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</si>
  <si>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</si>
  <si>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</si>
  <si>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</si>
  <si>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</si>
  <si>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</si>
  <si>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</si>
  <si>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</si>
  <si>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</si>
  <si>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</si>
  <si>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</si>
  <si>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</si>
  <si>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</si>
  <si>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</si>
  <si>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</si>
  <si>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</si>
  <si>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</si>
  <si>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</si>
  <si>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</si>
  <si>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</si>
  <si>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</si>
  <si>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</si>
  <si>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</si>
  <si>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</si>
  <si>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</si>
  <si>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</si>
  <si>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</si>
  <si>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</si>
  <si>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</si>
  <si>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</si>
  <si>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</si>
  <si>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</si>
  <si>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</si>
  <si>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</si>
  <si>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</si>
  <si>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</si>
  <si>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</si>
  <si>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</si>
  <si>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</si>
  <si>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</si>
  <si>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</si>
  <si>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</si>
  <si>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</si>
  <si>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</si>
  <si>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</si>
  <si>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</si>
  <si>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</si>
  <si>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</si>
  <si>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</si>
  <si>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</si>
  <si>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</si>
  <si>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</si>
  <si>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</si>
  <si>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</si>
  <si>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</si>
  <si>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</si>
  <si>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</si>
  <si>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</si>
  <si>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</si>
  <si>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</si>
  <si>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</si>
  <si>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</si>
  <si>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</si>
  <si>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</si>
  <si>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</si>
  <si>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</si>
  <si>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</si>
  <si>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</si>
  <si>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</si>
  <si>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</si>
  <si>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</si>
  <si>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</si>
  <si>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</si>
  <si>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</si>
  <si>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</si>
  <si>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</si>
  <si>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</si>
  <si>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</si>
  <si>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</si>
  <si>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</si>
  <si>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</si>
  <si>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</si>
  <si>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</si>
  <si>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</si>
  <si>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</si>
  <si>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</si>
  <si>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</si>
  <si>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</si>
  <si>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</si>
  <si>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</si>
  <si>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</si>
  <si>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</si>
  <si>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</si>
  <si>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</si>
  <si>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</si>
  <si>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</si>
  <si>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</si>
  <si>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</si>
  <si>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</si>
  <si>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</si>
  <si>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</si>
  <si>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</si>
  <si>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</si>
  <si>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</si>
  <si>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</si>
  <si>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</si>
  <si>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</si>
  <si>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</si>
  <si>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</si>
  <si>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</si>
  <si>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</si>
  <si>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</si>
  <si>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</si>
  <si>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</si>
  <si>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</si>
  <si>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</si>
  <si>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</si>
  <si>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</si>
  <si>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</si>
  <si>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</si>
  <si>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</si>
  <si>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</si>
  <si>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</si>
  <si>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</si>
  <si>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</si>
  <si>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</si>
  <si>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</si>
  <si>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</si>
  <si>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</si>
  <si>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</si>
  <si>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</si>
  <si>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</si>
  <si>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</si>
  <si>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</si>
  <si>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</si>
  <si>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</si>
  <si>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</si>
  <si>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</si>
  <si>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</si>
  <si>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</si>
  <si>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</si>
  <si>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</si>
  <si>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</si>
  <si>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</si>
  <si>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</si>
  <si>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</si>
  <si>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</si>
  <si>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</si>
  <si>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</si>
  <si>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</si>
  <si>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</si>
  <si>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</si>
  <si>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</si>
  <si>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</si>
  <si>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</si>
  <si>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</si>
  <si>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</si>
  <si>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</si>
  <si>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</si>
  <si>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</si>
  <si>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</si>
  <si>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</si>
  <si>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</si>
  <si>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</si>
  <si>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</si>
  <si>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</si>
  <si>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</si>
  <si>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</si>
  <si>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</si>
  <si>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</si>
  <si>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</si>
  <si>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</si>
  <si>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</si>
  <si>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</si>
  <si>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</si>
  <si>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</si>
  <si>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</si>
  <si>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</si>
  <si>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</si>
  <si>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</si>
  <si>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</si>
  <si>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</si>
  <si>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</si>
  <si>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</si>
  <si>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</si>
  <si>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</si>
  <si>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</si>
  <si>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</si>
  <si>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</si>
  <si>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</si>
  <si>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</si>
  <si>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</si>
  <si>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</si>
  <si>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</si>
  <si>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</si>
  <si>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</si>
  <si>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</si>
  <si>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</si>
  <si>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</si>
  <si>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</si>
  <si>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</si>
  <si>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</si>
  <si>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</si>
  <si>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</si>
  <si>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</si>
  <si>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</si>
  <si>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</si>
  <si>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</si>
  <si>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</si>
  <si>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</si>
  <si>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</si>
  <si>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</si>
  <si>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</si>
  <si>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</si>
  <si>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</si>
  <si>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</si>
  <si>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</si>
  <si>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</si>
  <si>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</si>
  <si>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</si>
  <si>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</si>
  <si>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</si>
  <si>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</si>
  <si>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</si>
  <si>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</si>
  <si>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</si>
  <si>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</si>
  <si>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</si>
  <si>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</si>
  <si>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</si>
  <si>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</si>
  <si>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</si>
  <si>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</si>
  <si>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</si>
  <si>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</si>
  <si>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</si>
  <si>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</si>
  <si>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</si>
  <si>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</si>
  <si>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</si>
  <si>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</si>
  <si>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</si>
  <si>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</si>
  <si>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</si>
  <si>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</si>
  <si>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</si>
  <si>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</si>
  <si>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</si>
  <si>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</si>
  <si>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</si>
  <si>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</si>
  <si>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</si>
  <si>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</si>
  <si>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</si>
  <si>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</si>
  <si>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</si>
  <si>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</si>
  <si>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</si>
  <si>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</si>
  <si>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</si>
  <si>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</si>
  <si>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</si>
  <si>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</si>
  <si>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</si>
  <si>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</si>
  <si>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</si>
  <si>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</si>
  <si>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</si>
  <si>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</si>
  <si>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</si>
  <si>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</si>
  <si>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</si>
  <si>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</si>
  <si>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</si>
  <si>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</si>
  <si>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</si>
  <si>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</si>
  <si>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</si>
  <si>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</si>
  <si>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</si>
  <si>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</si>
  <si>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</si>
  <si>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</si>
  <si>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</si>
  <si>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</si>
  <si>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</si>
  <si>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</si>
  <si>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</si>
  <si>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</si>
  <si>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</si>
  <si>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</si>
  <si>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</si>
  <si>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</si>
  <si>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</si>
  <si>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</si>
  <si>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</si>
  <si>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</si>
  <si>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</si>
  <si>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</si>
  <si>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</si>
  <si>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</si>
  <si>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</si>
  <si>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</si>
  <si>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</si>
  <si>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</si>
  <si>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</si>
  <si>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</si>
  <si>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</si>
  <si>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</si>
  <si>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</si>
  <si>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</si>
  <si>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</si>
  <si>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</si>
  <si>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</si>
  <si>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</si>
  <si>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</si>
  <si>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</si>
  <si>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</si>
  <si>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</si>
  <si>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</si>
  <si>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</si>
  <si>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</si>
  <si>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</si>
  <si>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</si>
  <si>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</si>
  <si>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</si>
  <si>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</si>
  <si>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</si>
  <si>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</si>
  <si>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</si>
  <si>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</si>
  <si>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</si>
  <si>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</si>
  <si>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</si>
  <si>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</si>
  <si>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</si>
  <si>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</si>
  <si>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</si>
  <si>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</si>
  <si>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</si>
  <si>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</si>
  <si>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</si>
  <si>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</si>
  <si>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</si>
  <si>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</si>
  <si>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</si>
  <si>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</si>
  <si>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</si>
  <si>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</si>
  <si>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</si>
  <si>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</si>
  <si>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</si>
  <si>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</si>
  <si>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</si>
  <si>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</si>
  <si>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</si>
  <si>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</si>
  <si>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</si>
  <si>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</si>
  <si>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</si>
  <si>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</si>
  <si>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</si>
  <si>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</si>
  <si>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</si>
  <si>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</si>
  <si>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</si>
  <si>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</si>
  <si>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</si>
  <si>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</si>
  <si>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</si>
  <si>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</si>
  <si>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</si>
  <si>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</si>
  <si>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</si>
  <si>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</si>
  <si>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</si>
  <si>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</si>
  <si>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</si>
  <si>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</si>
  <si>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</si>
  <si>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</si>
  <si>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</si>
  <si>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</si>
  <si>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</si>
  <si>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</si>
  <si>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</si>
  <si>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</si>
  <si>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</si>
  <si>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</si>
  <si>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</si>
  <si>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</si>
  <si>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</si>
  <si>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</si>
  <si>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</si>
  <si>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</si>
  <si>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</si>
  <si>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</si>
  <si>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</si>
  <si>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</si>
  <si>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</si>
  <si>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</si>
  <si>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</si>
  <si>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</si>
  <si>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</si>
  <si>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</si>
  <si>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</si>
  <si>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</si>
  <si>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</si>
  <si>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</si>
  <si>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</si>
  <si>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</si>
  <si>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</si>
  <si>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</si>
  <si>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</si>
  <si>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</si>
  <si>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</si>
  <si>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</si>
  <si>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</si>
  <si>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</si>
  <si>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</si>
  <si>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</si>
  <si>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</si>
  <si>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</si>
  <si>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</si>
  <si>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</si>
  <si>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</si>
  <si>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</si>
  <si>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</si>
  <si>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</si>
  <si>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</si>
  <si>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</si>
  <si>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</si>
  <si>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</si>
  <si>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</si>
  <si>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</si>
  <si>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</si>
  <si>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</si>
  <si>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</si>
  <si>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</si>
  <si>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</si>
  <si>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</si>
  <si>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</si>
  <si>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</si>
  <si>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</si>
  <si>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</si>
  <si>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</si>
  <si>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</si>
  <si>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</si>
  <si>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</si>
  <si>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</si>
  <si>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</si>
  <si>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</si>
  <si>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</si>
  <si>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</si>
  <si>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</si>
  <si>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</si>
  <si>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</si>
  <si>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</si>
  <si>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</si>
  <si>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</si>
  <si>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</si>
  <si>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</si>
  <si>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</si>
  <si>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</si>
  <si>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</si>
  <si>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</si>
  <si>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</si>
  <si>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</si>
  <si>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</si>
  <si>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</si>
  <si>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</si>
  <si>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</si>
  <si>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</si>
  <si>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</si>
  <si>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</si>
  <si>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</si>
  <si>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</si>
  <si>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</si>
  <si>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</si>
  <si>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</si>
  <si>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</si>
  <si>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</si>
  <si>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</si>
  <si>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</si>
  <si>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</si>
  <si>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</si>
  <si>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</si>
  <si>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</si>
  <si>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</si>
  <si>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</si>
  <si>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</si>
  <si>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</si>
  <si>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</si>
  <si>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</si>
  <si>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</si>
  <si>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</si>
  <si>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</si>
  <si>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</si>
  <si>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</si>
  <si>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</si>
  <si>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</si>
  <si>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</si>
  <si>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</si>
  <si>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</si>
  <si>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</si>
  <si>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</si>
  <si>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</si>
  <si>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</si>
  <si>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</si>
  <si>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</si>
  <si>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</si>
  <si>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</si>
  <si>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</si>
  <si>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</si>
  <si>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</si>
  <si>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</si>
  <si>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</si>
  <si>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</si>
  <si>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</si>
  <si>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</si>
  <si>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</si>
  <si>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</si>
  <si>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</si>
  <si>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</si>
  <si>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</si>
  <si>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</si>
  <si>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</si>
  <si>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</si>
  <si>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</si>
  <si>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</si>
  <si>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</si>
  <si>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</si>
  <si>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</si>
  <si>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</si>
  <si>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</si>
  <si>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</si>
  <si>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</si>
  <si>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</si>
  <si>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</si>
  <si>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</si>
  <si>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</si>
  <si>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</si>
  <si>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</si>
  <si>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</si>
  <si>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</si>
  <si>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</si>
  <si>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</si>
  <si>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</si>
  <si>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</si>
  <si>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</si>
  <si>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</si>
  <si>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</si>
  <si>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</si>
  <si>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</si>
  <si>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</si>
  <si>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</si>
  <si>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</si>
  <si>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</si>
  <si>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</si>
  <si>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</si>
  <si>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</si>
  <si>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</si>
  <si>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</si>
  <si>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</si>
  <si>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</si>
  <si>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</si>
  <si>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</si>
  <si>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</si>
  <si>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</si>
  <si>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</si>
  <si>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</si>
  <si>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</si>
  <si>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</si>
  <si>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</si>
  <si>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</si>
  <si>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</si>
  <si>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</si>
  <si>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</si>
  <si>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</si>
  <si>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</si>
  <si>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</si>
  <si>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</si>
  <si>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</si>
  <si>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</si>
  <si>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</si>
  <si>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</si>
  <si>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</si>
  <si>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</si>
  <si>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</si>
  <si>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</si>
  <si>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</si>
  <si>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</si>
  <si>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</si>
  <si>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</si>
  <si>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</si>
  <si>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</si>
  <si>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</si>
  <si>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</si>
  <si>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</si>
  <si>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</si>
  <si>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</si>
  <si>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</si>
  <si>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</si>
  <si>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</si>
  <si>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</si>
  <si>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</si>
  <si>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</si>
  <si>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</si>
  <si>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</si>
  <si>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</si>
  <si>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</si>
  <si>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</si>
  <si>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</si>
  <si>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</si>
  <si>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</si>
  <si>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</si>
  <si>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</si>
  <si>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</si>
  <si>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</si>
  <si>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</si>
  <si>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</si>
  <si>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</si>
  <si>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</si>
  <si>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</si>
  <si>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</si>
  <si>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</si>
  <si>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</si>
  <si>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</si>
  <si>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</si>
  <si>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</si>
  <si>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</si>
  <si>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</si>
  <si>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</si>
  <si>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</si>
  <si>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</si>
  <si>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</si>
  <si>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</si>
  <si>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</si>
  <si>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</si>
  <si>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</si>
  <si>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</si>
  <si>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</si>
  <si>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</si>
  <si>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</si>
  <si>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</si>
  <si>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</si>
  <si>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</si>
  <si>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</si>
  <si>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</si>
  <si>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</si>
  <si>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</si>
  <si>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</si>
  <si>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</si>
  <si>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</si>
  <si>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</si>
  <si>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</si>
  <si>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</si>
  <si>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</si>
  <si>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</si>
  <si>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</si>
  <si>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</si>
  <si>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</si>
  <si>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</si>
  <si>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</si>
  <si>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</si>
  <si>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</si>
  <si>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</si>
  <si>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</si>
  <si>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</si>
  <si>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</si>
  <si>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</si>
  <si>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</si>
  <si>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</si>
  <si>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</si>
  <si>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</si>
  <si>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</si>
  <si>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</si>
  <si>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</si>
  <si>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</si>
  <si>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</si>
  <si>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</si>
  <si>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</si>
  <si>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</si>
  <si>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</si>
  <si>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</si>
  <si>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</si>
  <si>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</si>
  <si>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</si>
  <si>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</si>
  <si>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</si>
  <si>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</si>
  <si>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</si>
  <si>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</si>
  <si>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</si>
  <si>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</si>
  <si>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</si>
  <si>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</si>
  <si>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</si>
  <si>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</si>
  <si>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</si>
  <si>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</si>
  <si>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</si>
  <si>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</si>
  <si>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</si>
  <si>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</si>
  <si>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</si>
  <si>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</si>
  <si>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</si>
  <si>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</si>
  <si>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</si>
  <si>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</si>
  <si>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</si>
  <si>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</si>
  <si>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</si>
  <si>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</si>
  <si>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</si>
  <si>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</si>
  <si>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</si>
  <si>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</si>
  <si>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</si>
  <si>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</si>
  <si>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</si>
  <si>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</si>
  <si>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</si>
  <si>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</si>
  <si>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</si>
  <si>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</si>
  <si>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</si>
  <si>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</si>
  <si>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</si>
  <si>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</si>
  <si>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</si>
  <si>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</si>
  <si>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</si>
  <si>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</si>
  <si>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</si>
  <si>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</si>
  <si>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</si>
  <si>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</si>
  <si>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</si>
  <si>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</si>
  <si>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</si>
  <si>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</si>
  <si>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</si>
  <si>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</si>
  <si>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</si>
  <si>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</si>
  <si>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</si>
  <si>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</si>
  <si>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</si>
  <si>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</si>
  <si>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</si>
  <si>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</si>
  <si>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</si>
  <si>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</si>
  <si>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</si>
  <si>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</si>
  <si>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</si>
  <si>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</si>
  <si>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</si>
  <si>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</si>
  <si>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</si>
  <si>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</si>
  <si>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</si>
  <si>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</si>
  <si>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</si>
  <si>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</si>
  <si>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</si>
  <si>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</si>
  <si>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</si>
  <si>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</si>
  <si>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</si>
  <si>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</si>
  <si>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</si>
  <si>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</si>
  <si>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</si>
  <si>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</si>
  <si>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</si>
  <si>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</si>
  <si>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</si>
  <si>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</si>
  <si>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</si>
  <si>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</si>
  <si>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</si>
  <si>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</si>
  <si>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</si>
  <si>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</si>
  <si>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</si>
  <si>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</si>
  <si>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</si>
  <si>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</si>
  <si>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</si>
  <si>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</si>
  <si>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</si>
  <si>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</si>
  <si>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</si>
  <si>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</si>
  <si>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</si>
  <si>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</si>
  <si>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</si>
  <si>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</si>
  <si>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</si>
  <si>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</si>
  <si>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</si>
  <si>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</si>
  <si>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</si>
  <si>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</si>
  <si>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</si>
  <si>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</si>
  <si>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</si>
  <si>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</si>
  <si>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</si>
  <si>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</si>
  <si>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</si>
  <si>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</si>
  <si>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</si>
  <si>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</si>
  <si>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</si>
  <si>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</si>
  <si>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</si>
  <si>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</si>
  <si>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</si>
  <si>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</si>
  <si>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</si>
  <si>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</si>
  <si>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</si>
  <si>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</si>
  <si>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</si>
  <si>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</si>
  <si>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</si>
  <si>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</si>
  <si>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</si>
  <si>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</si>
  <si>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</si>
  <si>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</si>
  <si>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</si>
  <si>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</si>
  <si>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</si>
  <si>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</si>
  <si>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</si>
  <si>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</si>
  <si>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</si>
  <si>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</si>
  <si>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</si>
  <si>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</si>
  <si>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</si>
  <si>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</si>
  <si>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</si>
  <si>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</si>
  <si>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</si>
  <si>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</si>
  <si>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</si>
  <si>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</si>
  <si>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</si>
  <si>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</si>
  <si>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</si>
  <si>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</si>
  <si>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</si>
  <si>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</si>
  <si>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</si>
  <si>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</si>
  <si>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</si>
  <si>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</si>
  <si>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</si>
  <si>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</si>
  <si>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</si>
  <si>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</si>
  <si>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</si>
  <si>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</si>
  <si>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</si>
  <si>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</si>
  <si>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</si>
  <si>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</si>
  <si>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</si>
  <si>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</si>
  <si>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</si>
  <si>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</si>
  <si>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</si>
  <si>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</si>
  <si>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</si>
  <si>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</si>
  <si>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</si>
  <si>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</si>
  <si>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</si>
  <si>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</si>
  <si>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</si>
  <si>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</si>
  <si>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</si>
  <si>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</si>
  <si>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</si>
  <si>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</si>
  <si>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</si>
  <si>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</si>
  <si>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</si>
  <si>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</si>
  <si>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</si>
  <si>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</si>
  <si>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</si>
  <si>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</si>
  <si>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</si>
  <si>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</si>
  <si>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</si>
  <si>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</si>
  <si>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</si>
  <si>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</si>
  <si>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</si>
  <si>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</si>
  <si>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</si>
  <si>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</si>
  <si>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</si>
  <si>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</si>
  <si>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</si>
  <si>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</si>
  <si>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</si>
  <si>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</si>
  <si>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</si>
  <si>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</si>
  <si>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</si>
  <si>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</si>
  <si>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</si>
  <si>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</si>
  <si>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</si>
  <si>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</si>
  <si>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</si>
  <si>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</si>
  <si>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</si>
  <si>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</si>
  <si>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</si>
  <si>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</si>
  <si>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</si>
  <si>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</si>
  <si>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</si>
  <si>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</si>
  <si>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</si>
  <si>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</si>
  <si>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</si>
  <si>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</si>
  <si>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</si>
  <si>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</si>
  <si>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</si>
  <si>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</si>
  <si>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</si>
  <si>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</si>
  <si>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</si>
  <si>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</si>
  <si>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</si>
  <si>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</si>
  <si>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</si>
  <si>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</si>
  <si>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</si>
  <si>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</si>
  <si>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</si>
  <si>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</si>
  <si>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</si>
  <si>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</si>
  <si>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</si>
  <si>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</si>
  <si>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</si>
  <si>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</si>
  <si>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</si>
  <si>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</si>
  <si>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</si>
  <si>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</si>
  <si>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</si>
  <si>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</si>
  <si>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</si>
  <si>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</si>
  <si>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</si>
  <si>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</si>
  <si>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</si>
  <si>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</si>
  <si>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</si>
  <si>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</si>
  <si>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</si>
  <si>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</si>
  <si>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</si>
  <si>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</si>
  <si>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</si>
  <si>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</si>
  <si>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</si>
  <si>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</si>
  <si>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</si>
  <si>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</si>
  <si>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</si>
  <si>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</si>
  <si>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</si>
  <si>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</si>
  <si>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</si>
  <si>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</si>
  <si>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</si>
  <si>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</si>
  <si>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</si>
  <si>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</si>
  <si>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</si>
  <si>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</si>
  <si>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</si>
  <si>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</si>
  <si>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</si>
  <si>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</si>
  <si>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</si>
  <si>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</si>
  <si>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</si>
  <si>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</si>
  <si>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</si>
  <si>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</si>
  <si>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</si>
  <si>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</si>
  <si>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</si>
  <si>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</si>
  <si>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</si>
  <si>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</si>
  <si>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</si>
  <si>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</si>
  <si>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</si>
  <si>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</si>
  <si>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</si>
  <si>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</si>
  <si>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</si>
  <si>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</si>
  <si>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</si>
  <si>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</si>
  <si>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</si>
  <si>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</si>
  <si>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</si>
  <si>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</si>
  <si>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</si>
  <si>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</si>
  <si>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</si>
  <si>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</si>
  <si>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</si>
  <si>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</si>
  <si>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</si>
  <si>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</si>
  <si>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</si>
  <si>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</si>
  <si>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</si>
  <si>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</si>
  <si>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</si>
  <si>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</si>
  <si>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</si>
  <si>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</si>
  <si>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</si>
  <si>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</si>
  <si>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</si>
  <si>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</si>
  <si>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</si>
  <si>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</si>
  <si>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</si>
  <si>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</si>
  <si>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</si>
  <si>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</si>
  <si>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</si>
  <si>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</si>
  <si>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</si>
  <si>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</si>
  <si>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</si>
  <si>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</si>
  <si>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</si>
  <si>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</si>
  <si>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</si>
  <si>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</si>
  <si>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</si>
  <si>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</si>
  <si>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</si>
  <si>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</si>
  <si>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</si>
  <si>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</si>
  <si>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</si>
  <si>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</si>
  <si>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</si>
  <si>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</si>
  <si>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</si>
  <si>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</si>
  <si>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</si>
  <si>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</si>
  <si>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</si>
  <si>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</si>
  <si>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</si>
  <si>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</si>
  <si>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</si>
  <si>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</si>
  <si>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</si>
  <si>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</si>
  <si>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</si>
  <si>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</si>
  <si>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</si>
  <si>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</si>
  <si>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</si>
  <si>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</si>
  <si>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</si>
  <si>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</si>
  <si>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</si>
  <si>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</si>
  <si>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</si>
  <si>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</si>
  <si>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</si>
  <si>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</si>
  <si>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</si>
  <si>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</si>
  <si>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</si>
  <si>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</si>
  <si>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</si>
  <si>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</si>
  <si>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</si>
  <si>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</si>
  <si>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</si>
  <si>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</si>
  <si>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</si>
  <si>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</si>
  <si>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</si>
  <si>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</si>
  <si>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</si>
  <si>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</si>
  <si>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</si>
  <si>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</si>
  <si>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</si>
  <si>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</si>
  <si>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</si>
  <si>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</si>
  <si>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</si>
  <si>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</si>
  <si>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</si>
  <si>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</si>
  <si>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</si>
  <si>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</si>
  <si>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</si>
  <si>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</si>
  <si>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</si>
  <si>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</si>
  <si>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</si>
  <si>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</si>
  <si>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</si>
  <si>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</si>
  <si>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</si>
  <si>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</si>
  <si>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</si>
  <si>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</si>
  <si>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</si>
  <si>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</si>
  <si>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</si>
  <si>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</si>
  <si>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</si>
  <si>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</si>
  <si>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</si>
  <si>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</si>
  <si>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</si>
  <si>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</si>
  <si>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</si>
  <si>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</si>
  <si>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</si>
  <si>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</si>
  <si>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</si>
  <si>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</si>
  <si>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</si>
  <si>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</si>
  <si>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</si>
  <si>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</si>
  <si>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</si>
  <si>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</si>
  <si>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</si>
  <si>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</si>
  <si>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</si>
  <si>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</si>
  <si>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</si>
  <si>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</si>
  <si>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</si>
  <si>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</si>
  <si>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</si>
  <si>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</si>
  <si>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</si>
  <si>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</si>
  <si>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</si>
  <si>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</si>
  <si>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</si>
  <si>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</si>
  <si>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</si>
  <si>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</si>
  <si>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</si>
  <si>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</si>
  <si>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</si>
  <si>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</si>
  <si>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</si>
  <si>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</si>
  <si>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</si>
  <si>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</si>
  <si>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</si>
  <si>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</si>
  <si>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</si>
  <si>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</si>
  <si>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</si>
  <si>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</si>
  <si>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</si>
  <si>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</si>
  <si>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</si>
  <si>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</si>
  <si>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</si>
  <si>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</si>
  <si>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</si>
  <si>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</si>
  <si>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</si>
  <si>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</si>
  <si>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</si>
  <si>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</si>
  <si>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</si>
  <si>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</si>
  <si>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</si>
  <si>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</si>
  <si>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</si>
  <si>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</si>
  <si>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</si>
  <si>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</si>
  <si>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</si>
  <si>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</si>
  <si>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</si>
  <si>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</si>
  <si>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</si>
  <si>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</si>
  <si>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</si>
  <si>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</si>
  <si>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</si>
  <si>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</si>
  <si>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</si>
  <si>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</si>
  <si>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</si>
  <si>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</si>
  <si>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</si>
  <si>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</si>
  <si>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</si>
  <si>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</si>
  <si>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</si>
  <si>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</si>
  <si>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</si>
  <si>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</si>
  <si>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</si>
  <si>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</si>
  <si>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</si>
  <si>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</si>
  <si>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</si>
  <si>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</si>
  <si>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</si>
  <si>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</si>
  <si>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</si>
  <si>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</si>
  <si>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</si>
  <si>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</si>
  <si>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</si>
  <si>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</si>
  <si>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</si>
  <si>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</si>
  <si>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</si>
  <si>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</si>
  <si>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</si>
  <si>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</si>
  <si>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</si>
  <si>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</si>
  <si>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</si>
  <si>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</si>
  <si>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</si>
  <si>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</si>
  <si>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</si>
  <si>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</si>
  <si>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</si>
  <si>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</si>
  <si>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</si>
  <si>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</si>
  <si>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</si>
  <si>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</si>
  <si>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</si>
  <si>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</si>
  <si>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</si>
  <si>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</si>
  <si>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</si>
  <si>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</si>
  <si>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</si>
  <si>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</si>
  <si>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</si>
  <si>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</si>
  <si>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</si>
  <si>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</si>
  <si>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</si>
  <si>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</si>
  <si>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</si>
  <si>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</si>
  <si>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</si>
  <si>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</si>
  <si>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</si>
  <si>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</si>
  <si>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</si>
  <si>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</si>
  <si>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</si>
  <si>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</si>
  <si>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</si>
  <si>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</si>
  <si>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</si>
  <si>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</si>
  <si>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</si>
  <si>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</si>
  <si>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</si>
  <si>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</si>
  <si>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</si>
  <si>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</si>
  <si>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</si>
  <si>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</si>
  <si>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</si>
  <si>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</si>
  <si>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</si>
  <si>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</si>
  <si>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</si>
  <si>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</si>
  <si>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</si>
  <si>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</si>
  <si>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</si>
  <si>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</si>
  <si>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</si>
  <si>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</si>
  <si>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</si>
  <si>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</si>
  <si>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</si>
  <si>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</si>
  <si>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</si>
  <si>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</si>
  <si>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</si>
  <si>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</si>
  <si>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</si>
  <si>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</si>
  <si>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</si>
  <si>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</si>
  <si>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</si>
  <si>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</si>
  <si>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</si>
  <si>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</si>
  <si>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</si>
  <si>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</si>
  <si>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</si>
  <si>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</si>
  <si>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</si>
  <si>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</si>
  <si>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</si>
  <si>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</si>
  <si>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</si>
  <si>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</si>
  <si>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</si>
  <si>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</si>
  <si>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</si>
  <si>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</si>
  <si>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</si>
  <si>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</si>
  <si>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</si>
  <si>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</si>
  <si>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</si>
  <si>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</si>
  <si>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</si>
  <si>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</si>
  <si>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</si>
  <si>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</si>
  <si>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</si>
  <si>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</si>
  <si>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</si>
  <si>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</si>
  <si>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</si>
  <si>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</si>
  <si>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</si>
  <si>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</si>
  <si>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</si>
  <si>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</si>
  <si>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</si>
  <si>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</si>
  <si>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</si>
  <si>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</si>
  <si>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</si>
  <si>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</si>
  <si>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</si>
  <si>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</si>
  <si>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</si>
  <si>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</si>
  <si>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</si>
  <si>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</si>
  <si>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</si>
  <si>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</si>
  <si>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</si>
  <si>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</si>
  <si>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</si>
  <si>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</si>
  <si>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</si>
  <si>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</si>
  <si>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</si>
  <si>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</si>
  <si>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</si>
  <si>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</si>
  <si>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</si>
  <si>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</si>
  <si>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</si>
  <si>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</si>
  <si>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</si>
  <si>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</si>
  <si>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</si>
  <si>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</si>
  <si>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</si>
  <si>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</si>
  <si>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</si>
  <si>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</si>
  <si>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</si>
  <si>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</si>
  <si>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</si>
  <si>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</si>
  <si>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</si>
  <si>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</si>
  <si>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</si>
  <si>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</si>
  <si>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</si>
  <si>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</si>
  <si>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</si>
  <si>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</si>
  <si>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</si>
  <si>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</si>
  <si>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</si>
  <si>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</si>
  <si>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</si>
  <si>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</si>
  <si>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</si>
  <si>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</si>
  <si>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</si>
  <si>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</si>
  <si>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</si>
  <si>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</si>
  <si>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</si>
  <si>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</si>
  <si>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</si>
  <si>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</si>
  <si>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</si>
  <si>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</si>
  <si>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</si>
  <si>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</si>
  <si>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</si>
  <si>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</si>
  <si>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</si>
  <si>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</si>
  <si>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</si>
  <si>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</si>
  <si>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</si>
  <si>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</si>
  <si>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</si>
  <si>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</si>
  <si>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</si>
  <si>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</si>
  <si>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</si>
  <si>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</si>
  <si>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</si>
  <si>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</si>
  <si>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</si>
  <si>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</si>
  <si>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</si>
  <si>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</si>
  <si>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</si>
  <si>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</si>
  <si>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</si>
  <si>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</si>
  <si>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</si>
  <si>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</si>
  <si>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</si>
  <si>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</si>
  <si>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</si>
  <si>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</si>
  <si>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</si>
  <si>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</si>
  <si>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</si>
  <si>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</si>
  <si>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</si>
  <si>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</si>
  <si>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</si>
  <si>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</si>
  <si>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</si>
  <si>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</si>
  <si>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</si>
  <si>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</si>
  <si>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</si>
  <si>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</si>
  <si>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</si>
  <si>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</si>
  <si>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</si>
  <si>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</si>
  <si>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</si>
  <si>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</si>
  <si>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</si>
  <si>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</si>
  <si>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</si>
  <si>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</si>
  <si>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</si>
  <si>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</si>
  <si>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</si>
  <si>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</si>
  <si>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</si>
  <si>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</si>
  <si>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</si>
  <si>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</si>
  <si>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</si>
  <si>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</si>
  <si>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</si>
  <si>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</si>
  <si>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</si>
  <si>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</si>
  <si>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</si>
  <si>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</si>
  <si>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</si>
  <si>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</si>
  <si>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</si>
  <si>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</si>
  <si>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</si>
  <si>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</si>
  <si>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</si>
  <si>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</si>
  <si>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</si>
  <si>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</si>
  <si>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</si>
  <si>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</si>
  <si>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</si>
  <si>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</si>
  <si>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</si>
  <si>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</si>
  <si>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</si>
  <si>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</si>
  <si>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</si>
  <si>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</si>
  <si>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</si>
  <si>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</si>
  <si>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</si>
  <si>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</si>
  <si>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</si>
  <si>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</si>
  <si>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</si>
  <si>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</si>
  <si>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</si>
  <si>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</si>
  <si>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</si>
  <si>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</si>
  <si>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</si>
  <si>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</si>
  <si>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</si>
  <si>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</si>
  <si>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</si>
  <si>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</si>
  <si>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</si>
  <si>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</si>
  <si>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</si>
  <si>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</si>
  <si>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</si>
  <si>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</si>
  <si>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</si>
  <si>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</si>
  <si>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</si>
  <si>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</si>
  <si>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</si>
  <si>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</si>
  <si>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</si>
  <si>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</si>
  <si>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</si>
  <si>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</si>
  <si>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</si>
  <si>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</si>
  <si>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</si>
  <si>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</si>
  <si>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</si>
  <si>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</si>
  <si>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</si>
  <si>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</si>
  <si>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</si>
  <si>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</si>
  <si>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</si>
  <si>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</si>
  <si>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</si>
  <si>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</si>
  <si>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</si>
  <si>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</si>
  <si>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</si>
  <si>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</si>
  <si>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</si>
  <si>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</si>
  <si>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</si>
  <si>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</si>
  <si>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</si>
  <si>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</si>
  <si>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</si>
  <si>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</si>
  <si>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</si>
  <si>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</si>
  <si>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</si>
  <si>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</si>
  <si>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</si>
  <si>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</si>
  <si>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</si>
  <si>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</si>
  <si>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</si>
  <si>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</si>
  <si>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</si>
  <si>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</si>
  <si>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</si>
  <si>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</si>
  <si>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</si>
  <si>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</si>
  <si>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</si>
  <si>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</si>
  <si>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</si>
  <si>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</si>
  <si>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</si>
  <si>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</si>
  <si>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</si>
  <si>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</si>
  <si>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</si>
  <si>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</si>
  <si>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</si>
  <si>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</si>
  <si>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</si>
  <si>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</si>
  <si>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</si>
  <si>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</si>
  <si>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</si>
  <si>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</si>
  <si>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</si>
  <si>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</si>
  <si>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</si>
  <si>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</si>
  <si>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</si>
  <si>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</si>
  <si>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</si>
  <si>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</si>
  <si>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</si>
  <si>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</si>
  <si>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</si>
  <si>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</si>
  <si>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</si>
  <si>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</si>
  <si>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</si>
  <si>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</si>
  <si>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</si>
  <si>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</si>
  <si>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</si>
  <si>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</si>
  <si>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</si>
  <si>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</si>
  <si>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</si>
  <si>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</si>
  <si>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</si>
  <si>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</si>
  <si>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</si>
  <si>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</si>
  <si>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</si>
  <si>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</si>
  <si>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</si>
  <si>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</si>
  <si>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</si>
  <si>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</si>
  <si>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</si>
  <si>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</si>
  <si>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</si>
  <si>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</si>
  <si>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</si>
  <si>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</si>
  <si>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</si>
  <si>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</si>
  <si>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</si>
  <si>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</si>
  <si>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</si>
  <si>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</si>
  <si>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</si>
  <si>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</si>
  <si>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</si>
  <si>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</si>
  <si>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</si>
  <si>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</si>
  <si>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</si>
  <si>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</si>
  <si>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</si>
  <si>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</si>
  <si>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</si>
  <si>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</si>
  <si>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</si>
  <si>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</si>
  <si>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</si>
  <si>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</si>
  <si>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</si>
  <si>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</si>
  <si>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</si>
  <si>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</si>
  <si>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</si>
  <si>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</si>
  <si>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</si>
  <si>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</si>
  <si>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</si>
  <si>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</si>
  <si>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</si>
  <si>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</si>
  <si>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</si>
  <si>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</si>
  <si>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</si>
  <si>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</si>
  <si>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</si>
  <si>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</si>
  <si>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</si>
  <si>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</si>
  <si>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</si>
  <si>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</si>
  <si>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</si>
  <si>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</si>
  <si>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</si>
  <si>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</si>
  <si>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</si>
  <si>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</si>
  <si>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</si>
  <si>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</si>
  <si>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</si>
  <si>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</si>
  <si>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</si>
  <si>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</si>
  <si>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</si>
  <si>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</si>
  <si>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</si>
  <si>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</si>
  <si>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</si>
  <si>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</si>
  <si>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</si>
  <si>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</si>
  <si>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</si>
  <si>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</si>
  <si>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</si>
  <si>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</si>
  <si>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</si>
  <si>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</si>
  <si>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</si>
  <si>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</si>
  <si>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</si>
  <si>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</si>
  <si>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</si>
  <si>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</si>
  <si>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</si>
  <si>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</si>
  <si>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</si>
  <si>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</si>
  <si>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</si>
  <si>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</si>
  <si>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</si>
  <si>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</si>
  <si>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</si>
  <si>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</si>
  <si>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</si>
  <si>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</si>
  <si>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</si>
  <si>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</si>
  <si>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</si>
  <si>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</si>
  <si>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</si>
  <si>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</si>
  <si>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</si>
  <si>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</si>
  <si>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</si>
  <si>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</si>
  <si>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</si>
  <si>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</si>
  <si>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</si>
  <si>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</si>
  <si>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</si>
  <si>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</si>
  <si>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</si>
  <si>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</si>
  <si>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</si>
  <si>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</si>
  <si>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</si>
  <si>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</si>
  <si>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</si>
  <si>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</si>
  <si>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</si>
  <si>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</si>
  <si>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</si>
  <si>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</si>
  <si>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</si>
  <si>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</si>
  <si>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</si>
  <si>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</si>
  <si>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</si>
  <si>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</si>
  <si>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</si>
  <si>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</si>
  <si>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</si>
  <si>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</si>
  <si>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</si>
  <si>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</si>
  <si>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</si>
  <si>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</si>
  <si>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</si>
  <si>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</si>
  <si>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</si>
  <si>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</si>
  <si>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</si>
  <si>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</si>
  <si>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</si>
  <si>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</si>
  <si>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</si>
  <si>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</si>
  <si>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</si>
  <si>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</si>
  <si>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</si>
  <si>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</si>
  <si>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</si>
  <si>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</si>
  <si>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</si>
  <si>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</si>
  <si>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</si>
  <si>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</si>
  <si>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</si>
  <si>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</si>
  <si>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</si>
  <si>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</si>
  <si>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</si>
  <si>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</si>
  <si>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</si>
  <si>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</si>
  <si>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</si>
  <si>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</si>
  <si>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</si>
  <si>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</si>
  <si>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</si>
  <si>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</si>
  <si>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</si>
  <si>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</si>
  <si>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</si>
  <si>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</si>
  <si>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</si>
  <si>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</si>
  <si>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</si>
  <si>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</si>
  <si>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</si>
  <si>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</si>
  <si>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</si>
  <si>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</si>
  <si>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</si>
  <si>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</si>
  <si>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</si>
  <si>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</si>
  <si>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</si>
  <si>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</si>
  <si>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</si>
  <si>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</si>
  <si>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</si>
  <si>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</si>
  <si>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</si>
  <si>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</si>
  <si>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</si>
  <si>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</si>
  <si>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</si>
  <si>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</si>
  <si>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</si>
  <si>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</si>
  <si>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</si>
  <si>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</si>
  <si>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</si>
  <si>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</si>
  <si>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</si>
  <si>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</si>
  <si>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</si>
  <si>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</si>
  <si>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</si>
  <si>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</si>
  <si>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</si>
  <si>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</si>
  <si>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</si>
  <si>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</si>
  <si>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</si>
  <si>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</si>
  <si>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</si>
  <si>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</si>
  <si>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</si>
  <si>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</si>
  <si>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</si>
  <si>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</si>
  <si>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</si>
  <si>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</si>
  <si>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</si>
  <si>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</si>
  <si>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</si>
  <si>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</si>
  <si>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</si>
  <si>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</si>
  <si>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</si>
  <si>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</si>
  <si>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</si>
  <si>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</si>
  <si>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</si>
  <si>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</si>
  <si>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</si>
  <si>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</si>
  <si>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</si>
  <si>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</si>
  <si>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</si>
  <si>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</si>
  <si>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</si>
  <si>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</si>
  <si>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</si>
  <si>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</si>
  <si>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</si>
  <si>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</si>
  <si>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</si>
  <si>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</si>
  <si>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</si>
  <si>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</si>
  <si>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</si>
  <si>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</si>
  <si>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</si>
  <si>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</si>
  <si>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</si>
  <si>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</si>
  <si>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</si>
  <si>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</si>
  <si>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</si>
  <si>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</si>
  <si>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</si>
  <si>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</si>
  <si>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</si>
  <si>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</si>
  <si>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</si>
  <si>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</si>
  <si>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</si>
  <si>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</si>
  <si>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</si>
  <si>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</si>
  <si>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</si>
  <si>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</si>
  <si>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</si>
  <si>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</si>
  <si>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</si>
  <si>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</si>
  <si>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</si>
  <si>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</si>
  <si>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</si>
  <si>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</si>
  <si>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</si>
  <si>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</si>
  <si>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</si>
  <si>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</si>
  <si>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</si>
  <si>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</si>
  <si>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</si>
  <si>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</si>
  <si>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</si>
  <si>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</si>
  <si>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</si>
  <si>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</si>
  <si>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</si>
  <si>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</si>
  <si>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</si>
  <si>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</si>
  <si>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</si>
  <si>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</si>
  <si>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</si>
  <si>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</si>
  <si>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</si>
  <si>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</si>
  <si>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</si>
  <si>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</si>
  <si>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</si>
  <si>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</si>
  <si>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</si>
  <si>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</si>
  <si>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</si>
  <si>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</si>
  <si>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</si>
  <si>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</si>
  <si>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</si>
  <si>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</si>
  <si>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</si>
  <si>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</si>
  <si>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</si>
  <si>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</si>
  <si>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</si>
  <si>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</si>
  <si>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</si>
  <si>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</si>
  <si>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</si>
  <si>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</si>
  <si>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</si>
  <si>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</si>
  <si>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</si>
  <si>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</si>
  <si>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</si>
  <si>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</si>
  <si>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</si>
  <si>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</si>
  <si>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</si>
  <si>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</si>
  <si>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</si>
  <si>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</si>
  <si>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</si>
  <si>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</si>
  <si>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</si>
  <si>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</si>
  <si>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</si>
  <si>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</si>
  <si>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</si>
  <si>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</si>
  <si>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</si>
  <si>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</si>
  <si>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</si>
  <si>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</si>
  <si>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</si>
  <si>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</si>
  <si>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</si>
  <si>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</si>
  <si>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</si>
  <si>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</si>
  <si>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</si>
  <si>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</si>
  <si>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</si>
  <si>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</si>
  <si>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</si>
  <si>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</si>
  <si>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</si>
  <si>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</si>
  <si>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</si>
  <si>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</si>
  <si>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</si>
  <si>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</si>
  <si>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</si>
  <si>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</si>
  <si>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</si>
  <si>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</si>
  <si>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</si>
  <si>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</si>
  <si>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</si>
  <si>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</si>
  <si>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</si>
  <si>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</si>
  <si>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</si>
  <si>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</si>
  <si>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</si>
  <si>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</si>
  <si>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</si>
  <si>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</si>
  <si>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</si>
  <si>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</si>
  <si>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</si>
  <si>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</si>
  <si>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</si>
  <si>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</si>
  <si>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</si>
  <si>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</si>
  <si>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</si>
  <si>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</si>
  <si>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</si>
  <si>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</si>
  <si>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</si>
  <si>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</si>
  <si>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</si>
  <si>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</si>
  <si>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</si>
  <si>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</si>
  <si>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</si>
  <si>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</si>
  <si>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</si>
  <si>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</si>
  <si>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</si>
  <si>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</si>
  <si>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</si>
  <si>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</si>
  <si>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</si>
  <si>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</si>
  <si>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</si>
  <si>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</si>
  <si>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</si>
  <si>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</si>
  <si>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</si>
  <si>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</si>
  <si>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</si>
  <si>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</si>
  <si>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</si>
  <si>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</si>
  <si>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</si>
  <si>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</si>
  <si>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</si>
  <si>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</si>
  <si>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</si>
  <si>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</si>
  <si>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</si>
  <si>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</si>
  <si>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</si>
  <si>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</si>
  <si>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</si>
  <si>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</si>
  <si>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</si>
  <si>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</si>
  <si>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</si>
  <si>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</si>
  <si>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</si>
  <si>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</si>
  <si>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</si>
  <si>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</si>
  <si>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</si>
  <si>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</si>
  <si>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</si>
  <si>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</si>
  <si>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</si>
  <si>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</si>
  <si>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</si>
  <si>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</si>
  <si>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</si>
  <si>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</si>
  <si>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</si>
  <si>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</si>
  <si>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</si>
  <si>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</si>
  <si>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</si>
  <si>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</si>
  <si>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</si>
  <si>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</si>
  <si>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</si>
  <si>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</si>
  <si>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</si>
  <si>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</si>
  <si>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</si>
  <si>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</si>
  <si>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</si>
  <si>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</si>
  <si>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</si>
  <si>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</si>
  <si>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</si>
  <si>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</si>
  <si>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</si>
  <si>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</si>
  <si>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</si>
  <si>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</si>
  <si>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</si>
  <si>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</si>
  <si>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</si>
  <si>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</si>
  <si>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</si>
  <si>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</si>
  <si>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</si>
  <si>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</si>
  <si>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</si>
  <si>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</si>
  <si>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</si>
  <si>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</si>
  <si>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</si>
  <si>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</si>
  <si>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</si>
  <si>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</si>
  <si>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</si>
  <si>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</si>
  <si>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</si>
  <si>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</si>
  <si>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</si>
  <si>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</si>
  <si>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</si>
  <si>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</si>
  <si>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</si>
  <si>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</si>
  <si>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</si>
  <si>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</si>
  <si>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</si>
  <si>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</si>
  <si>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</si>
  <si>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</si>
  <si>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</si>
  <si>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</si>
  <si>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</si>
  <si>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</si>
  <si>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</si>
  <si>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</si>
  <si>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</si>
  <si>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</si>
  <si>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</si>
  <si>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</si>
  <si>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</si>
  <si>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</si>
  <si>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</si>
  <si>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</si>
  <si>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</si>
  <si>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</si>
  <si>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</si>
  <si>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</si>
  <si>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</si>
  <si>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</si>
  <si>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</si>
  <si>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</si>
  <si>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</si>
  <si>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</si>
  <si>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</si>
  <si>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</si>
  <si>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</si>
  <si>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</si>
  <si>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</si>
  <si>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</si>
  <si>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</si>
  <si>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</si>
  <si>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</si>
  <si>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</si>
  <si>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</si>
  <si>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</si>
  <si>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</si>
  <si>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</si>
  <si>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</si>
  <si>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</si>
  <si>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</si>
  <si>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</si>
  <si>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</si>
  <si>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</si>
  <si>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</si>
  <si>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</si>
  <si>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</si>
  <si>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</si>
  <si>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</si>
  <si>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</si>
  <si>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</si>
  <si>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</si>
  <si>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</si>
  <si>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</si>
  <si>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</si>
  <si>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</si>
  <si>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</si>
  <si>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</si>
  <si>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</si>
  <si>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</si>
  <si>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</si>
  <si>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</si>
  <si>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</si>
  <si>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</si>
  <si>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</si>
  <si>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</si>
  <si>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</si>
  <si>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</si>
  <si>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</si>
  <si>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</si>
  <si>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</si>
  <si>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</si>
  <si>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</si>
  <si>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</si>
  <si>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</si>
  <si>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</si>
  <si>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</si>
  <si>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</si>
  <si>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</si>
  <si>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</si>
  <si>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</si>
  <si>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</si>
  <si>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</si>
  <si>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</si>
  <si>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</si>
  <si>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</si>
  <si>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</si>
  <si>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</si>
  <si>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</si>
  <si>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</si>
  <si>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</si>
  <si>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</si>
  <si>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</si>
  <si>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</si>
  <si>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</si>
  <si>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</si>
  <si>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</si>
  <si>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</si>
  <si>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</si>
  <si>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</si>
  <si>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</si>
  <si>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</si>
  <si>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</si>
  <si>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</si>
  <si>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</si>
  <si>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</si>
  <si>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</si>
  <si>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</si>
  <si>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</si>
  <si>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</si>
  <si>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</si>
  <si>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</si>
  <si>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</si>
  <si>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</si>
  <si>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</si>
  <si>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</si>
  <si>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</si>
  <si>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</si>
  <si>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</si>
  <si>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</si>
  <si>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</si>
  <si>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</si>
  <si>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</si>
  <si>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</si>
  <si>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</si>
  <si>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</si>
  <si>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</si>
  <si>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</si>
  <si>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</si>
  <si>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</si>
  <si>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</si>
  <si>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</si>
  <si>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</si>
  <si>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</si>
  <si>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</si>
  <si>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</si>
  <si>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</si>
  <si>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</si>
  <si>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</si>
  <si>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</si>
  <si>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</si>
  <si>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</si>
  <si>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</si>
  <si>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</si>
  <si>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</si>
  <si>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</si>
  <si>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</si>
  <si>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</si>
  <si>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</si>
  <si>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</si>
  <si>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</si>
  <si>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</si>
  <si>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</si>
  <si>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</si>
  <si>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</si>
  <si>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</si>
  <si>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</si>
  <si>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</si>
  <si>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</si>
  <si>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</si>
  <si>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</si>
  <si>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</si>
  <si>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</si>
  <si>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</si>
  <si>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</si>
  <si>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</si>
  <si>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</si>
  <si>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</si>
  <si>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</si>
  <si>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</si>
  <si>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</si>
  <si>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</si>
  <si>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</si>
  <si>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</si>
  <si>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</si>
  <si>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</si>
  <si>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</si>
  <si>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</si>
  <si>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</si>
  <si>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</si>
  <si>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</si>
  <si>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</si>
  <si>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</si>
  <si>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</si>
  <si>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</si>
  <si>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</si>
  <si>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</si>
  <si>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</si>
  <si>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</si>
  <si>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</si>
  <si>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</si>
  <si>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</si>
  <si>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</si>
  <si>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</si>
  <si>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</si>
  <si>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</si>
  <si>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</si>
  <si>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</si>
  <si>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</si>
  <si>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</si>
  <si>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</si>
  <si>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</si>
  <si>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</si>
  <si>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</si>
  <si>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</si>
  <si>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</si>
  <si>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</si>
  <si>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</si>
  <si>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</si>
  <si>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</si>
  <si>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</si>
  <si>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</si>
  <si>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</si>
  <si>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</si>
  <si>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</si>
  <si>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</si>
  <si>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</si>
  <si>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</si>
  <si>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</si>
  <si>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</si>
  <si>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</si>
  <si>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</si>
  <si>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</si>
  <si>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</si>
  <si>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</si>
  <si>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</si>
  <si>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</si>
  <si>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</si>
  <si>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</si>
  <si>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</si>
  <si>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</si>
  <si>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</si>
  <si>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</si>
  <si>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</si>
  <si>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</si>
  <si>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</si>
  <si>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</si>
  <si>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</si>
  <si>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</si>
  <si>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</si>
  <si>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</si>
  <si>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</si>
  <si>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</si>
  <si>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</si>
  <si>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</si>
  <si>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</si>
  <si>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</si>
  <si>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</si>
  <si>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</si>
  <si>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</si>
  <si>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</si>
  <si>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</si>
  <si>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</si>
  <si>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</si>
  <si>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</si>
  <si>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</si>
  <si>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</si>
  <si>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</si>
  <si>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</si>
  <si>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</si>
  <si>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</si>
  <si>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</si>
  <si>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</si>
  <si>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</si>
  <si>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</si>
  <si>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</si>
  <si>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</si>
  <si>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</si>
  <si>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</si>
  <si>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</si>
  <si>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</si>
  <si>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</si>
  <si>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</si>
  <si>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</si>
  <si>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</si>
  <si>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</si>
  <si>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</si>
  <si>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</si>
  <si>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</si>
  <si>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</si>
  <si>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</si>
  <si>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</si>
  <si>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</si>
  <si>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</si>
  <si>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</si>
  <si>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</si>
  <si>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</si>
  <si>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</si>
  <si>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</si>
  <si>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</si>
  <si>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</si>
  <si>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</si>
  <si>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</si>
  <si>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</si>
  <si>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</si>
  <si>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</si>
  <si>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</si>
  <si>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</si>
  <si>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</si>
  <si>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</si>
  <si>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</si>
  <si>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</si>
  <si>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</si>
  <si>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</si>
  <si>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</si>
  <si>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</si>
  <si>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</si>
  <si>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</si>
  <si>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</si>
  <si>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</si>
  <si>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</si>
  <si>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</si>
  <si>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</si>
  <si>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</si>
  <si>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</si>
  <si>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</si>
  <si>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</si>
  <si>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</si>
  <si>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</si>
  <si>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</si>
  <si>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</si>
  <si>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</si>
  <si>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</si>
  <si>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</si>
  <si>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</si>
  <si>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</si>
  <si>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</si>
  <si>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</si>
  <si>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</si>
  <si>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</si>
  <si>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</si>
  <si>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</si>
  <si>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</si>
  <si>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</si>
  <si>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</si>
  <si>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</si>
  <si>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</si>
  <si>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</si>
  <si>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</si>
  <si>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</si>
  <si>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</si>
  <si>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</si>
  <si>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</si>
  <si>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</si>
  <si>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</si>
  <si>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</si>
  <si>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</si>
  <si>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</si>
  <si>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</si>
  <si>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</si>
  <si>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</si>
  <si>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</si>
  <si>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</si>
  <si>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</si>
  <si>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</si>
  <si>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</si>
  <si>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</si>
  <si>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</si>
  <si>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</si>
  <si>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</si>
  <si>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</si>
  <si>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</si>
  <si>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</si>
  <si>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</si>
  <si>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</si>
  <si>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</si>
  <si>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</si>
  <si>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</si>
  <si>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</si>
  <si>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</si>
  <si>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</si>
  <si>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</si>
  <si>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</si>
  <si>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</si>
  <si>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</si>
  <si>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</si>
  <si>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</si>
  <si>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</si>
  <si>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</si>
  <si>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</si>
  <si>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</si>
  <si>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</si>
  <si>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</si>
  <si>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</si>
  <si>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</si>
  <si>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</si>
  <si>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</si>
  <si>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</si>
  <si>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</si>
  <si>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</si>
  <si>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</si>
  <si>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</si>
  <si>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</si>
  <si>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</si>
  <si>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</si>
  <si>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</si>
  <si>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</si>
  <si>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</si>
  <si>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</si>
  <si>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</si>
  <si>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</si>
  <si>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</si>
  <si>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</si>
  <si>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</si>
  <si>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</si>
  <si>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</si>
  <si>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</si>
  <si>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</si>
  <si>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</si>
  <si>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</si>
  <si>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</si>
  <si>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</si>
  <si>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</si>
  <si>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</si>
  <si>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</si>
  <si>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</si>
  <si>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</si>
  <si>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</si>
  <si>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</si>
  <si>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</si>
  <si>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</si>
  <si>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</si>
  <si>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</si>
  <si>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</si>
  <si>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</si>
  <si>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</si>
  <si>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</si>
  <si>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</si>
  <si>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</si>
  <si>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</si>
  <si>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</si>
  <si>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</si>
  <si>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</si>
  <si>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</si>
  <si>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</si>
  <si>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</si>
  <si>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</si>
  <si>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</si>
  <si>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</si>
  <si>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</si>
  <si>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</si>
  <si>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</si>
  <si>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</si>
  <si>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</si>
  <si>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</si>
  <si>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</si>
  <si>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</si>
  <si>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</si>
  <si>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</si>
  <si>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</si>
  <si>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</si>
  <si>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</si>
  <si>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</si>
  <si>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</si>
  <si>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</si>
  <si>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</si>
  <si>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</si>
  <si>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</si>
  <si>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</si>
  <si>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</si>
  <si>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</si>
  <si>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</si>
  <si>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</si>
  <si>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</si>
  <si>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</si>
  <si>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</si>
  <si>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</si>
  <si>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</si>
  <si>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</si>
  <si>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</si>
  <si>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</si>
  <si>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</si>
  <si>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</si>
  <si>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</si>
  <si>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</si>
  <si>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</si>
  <si>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</si>
  <si>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</si>
  <si>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</si>
  <si>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</si>
  <si>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</si>
  <si>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</si>
  <si>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</si>
  <si>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</si>
  <si>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</si>
  <si>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</si>
  <si>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</si>
  <si>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</si>
  <si>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</si>
  <si>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</si>
  <si>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</si>
  <si>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</si>
  <si>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</si>
  <si>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</si>
  <si>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</si>
  <si>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</si>
  <si>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</si>
  <si>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</si>
  <si>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</si>
  <si>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</si>
  <si>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</si>
  <si>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</si>
  <si>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</si>
  <si>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</si>
  <si>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</si>
  <si>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</si>
  <si>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</si>
  <si>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</si>
  <si>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</si>
  <si>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</si>
  <si>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</si>
  <si>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</si>
  <si>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</si>
  <si>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</si>
  <si>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</si>
  <si>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</si>
  <si>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</si>
  <si>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</si>
  <si>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</si>
  <si>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</si>
  <si>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</si>
  <si>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</si>
  <si>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</si>
  <si>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</si>
  <si>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</si>
  <si>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</si>
  <si>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</si>
  <si>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</si>
  <si>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</si>
  <si>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</si>
  <si>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</si>
  <si>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</si>
  <si>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</si>
  <si>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</si>
  <si>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</si>
  <si>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</si>
  <si>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</si>
  <si>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</si>
  <si>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</si>
  <si>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</si>
  <si>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</si>
  <si>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</si>
  <si>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</si>
  <si>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</si>
  <si>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</si>
  <si>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</si>
  <si>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</si>
  <si>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</si>
  <si>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</si>
  <si>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</si>
  <si>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</si>
  <si>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</si>
  <si>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</si>
  <si>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</si>
  <si>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</si>
  <si>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</si>
  <si>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</si>
  <si>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</si>
  <si>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</si>
  <si>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</si>
  <si>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</si>
  <si>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</si>
  <si>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</si>
  <si>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</si>
  <si>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</si>
  <si>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</si>
  <si>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</si>
  <si>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</si>
  <si>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</si>
  <si>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</si>
  <si>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</si>
  <si>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</si>
  <si>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</si>
  <si>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</si>
  <si>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</si>
  <si>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</si>
  <si>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</si>
  <si>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</si>
  <si>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</si>
  <si>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</si>
  <si>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</si>
  <si>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</si>
  <si>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</si>
  <si>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</si>
  <si>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</si>
  <si>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</si>
  <si>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</si>
  <si>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</si>
  <si>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</si>
  <si>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</si>
  <si>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</si>
  <si>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</si>
  <si>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</si>
  <si>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</si>
  <si>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</si>
  <si>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</si>
  <si>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</si>
  <si>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</si>
  <si>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</si>
  <si>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</si>
  <si>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</si>
  <si>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</si>
  <si>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</si>
  <si>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</si>
  <si>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</si>
  <si>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</si>
  <si>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</si>
  <si>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</si>
  <si>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</si>
  <si>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</si>
  <si>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</si>
  <si>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</si>
  <si>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</si>
  <si>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</si>
  <si>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</si>
  <si>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</si>
  <si>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</si>
  <si>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</si>
  <si>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</si>
  <si>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</si>
  <si>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</si>
  <si>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</si>
  <si>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</si>
  <si>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</si>
  <si>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</si>
  <si>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</si>
  <si>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</si>
  <si>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</si>
  <si>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</si>
  <si>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</si>
  <si>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</si>
  <si>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</si>
  <si>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</si>
  <si>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</si>
  <si>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</si>
  <si>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</si>
  <si>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</si>
  <si>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</si>
  <si>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</si>
  <si>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</si>
  <si>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</si>
  <si>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</si>
  <si>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</si>
  <si>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</si>
  <si>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</si>
  <si>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</si>
  <si>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</si>
  <si>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</si>
  <si>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</si>
  <si>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</si>
  <si>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</si>
  <si>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</si>
  <si>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</si>
  <si>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</si>
  <si>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</si>
  <si>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</si>
  <si>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</si>
  <si>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</si>
  <si>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</si>
  <si>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</si>
  <si>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</si>
  <si>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</si>
  <si>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</si>
  <si>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</si>
  <si>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</si>
  <si>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</si>
  <si>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</si>
  <si>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</si>
  <si>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</si>
  <si>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</si>
  <si>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</si>
  <si>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</si>
  <si>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</si>
  <si>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</si>
  <si>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</si>
  <si>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</si>
  <si>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</si>
  <si>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</si>
  <si>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</si>
  <si>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</si>
  <si>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</si>
  <si>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</si>
  <si>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</si>
  <si>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</si>
  <si>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</si>
  <si>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</si>
  <si>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</si>
  <si>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</si>
  <si>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</si>
  <si>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</si>
  <si>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</si>
  <si>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</si>
  <si>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</si>
  <si>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</si>
  <si>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</si>
  <si>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</si>
  <si>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</si>
  <si>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</si>
  <si>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</si>
  <si>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</si>
  <si>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</si>
  <si>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</si>
  <si>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</si>
  <si>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</si>
  <si>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</si>
  <si>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</si>
  <si>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</si>
  <si>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</si>
  <si>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</si>
  <si>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</si>
  <si>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</si>
  <si>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</si>
  <si>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</si>
  <si>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</si>
  <si>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</si>
  <si>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</si>
  <si>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</si>
  <si>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</si>
  <si>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</si>
  <si>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</si>
  <si>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</si>
  <si>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</si>
  <si>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</si>
  <si>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</si>
  <si>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</si>
  <si>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</si>
  <si>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</si>
  <si>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</si>
  <si>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</si>
  <si>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</si>
  <si>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</si>
  <si>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</si>
  <si>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</si>
  <si>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</si>
  <si>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</si>
  <si>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</si>
  <si>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</si>
  <si>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</si>
  <si>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</si>
  <si>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</si>
  <si>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</si>
  <si>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</si>
  <si>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</si>
  <si>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</si>
  <si>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</si>
  <si>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</si>
  <si>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</si>
  <si>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</si>
  <si>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</si>
  <si>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</si>
  <si>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</si>
  <si>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</si>
  <si>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</si>
  <si>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</si>
  <si>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</si>
  <si>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</si>
  <si>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</si>
  <si>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</si>
  <si>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</si>
  <si>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</si>
  <si>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</si>
  <si>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</si>
  <si>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</si>
  <si>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</si>
  <si>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</si>
  <si>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</si>
  <si>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</si>
  <si>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</si>
  <si>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</si>
  <si>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</si>
  <si>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</si>
  <si>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</si>
  <si>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</si>
  <si>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</si>
  <si>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</si>
  <si>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</si>
  <si>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</si>
  <si>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</si>
  <si>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</si>
  <si>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</si>
  <si>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</si>
  <si>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</si>
  <si>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</si>
  <si>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</si>
  <si>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</si>
  <si>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</si>
  <si>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</si>
  <si>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</si>
  <si>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</si>
  <si>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</si>
  <si>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</si>
  <si>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</si>
  <si>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</si>
  <si>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</si>
  <si>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</si>
  <si>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</si>
  <si>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</si>
  <si>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</si>
  <si>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</si>
  <si>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</si>
  <si>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</si>
  <si>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</si>
  <si>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</si>
  <si>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</si>
  <si>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</si>
  <si>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</si>
  <si>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</si>
  <si>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</si>
  <si>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</si>
  <si>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</si>
  <si>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</si>
  <si>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</si>
  <si>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</si>
  <si>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</si>
  <si>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</si>
  <si>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</si>
  <si>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</si>
  <si>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</si>
  <si>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</si>
  <si>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</si>
  <si>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</si>
  <si>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</si>
  <si>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</si>
  <si>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</si>
  <si>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</si>
  <si>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</si>
  <si>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</si>
  <si>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</si>
  <si>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</si>
  <si>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</si>
  <si>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</si>
  <si>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</si>
  <si>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</si>
  <si>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</si>
  <si>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</si>
  <si>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</si>
  <si>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</si>
  <si>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</si>
  <si>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</si>
  <si>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</si>
  <si>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</si>
  <si>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</si>
  <si>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</si>
  <si>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</si>
  <si>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</si>
  <si>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</si>
  <si>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</si>
  <si>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</si>
  <si>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</si>
  <si>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</si>
  <si>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</si>
  <si>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</si>
  <si>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</si>
  <si>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</si>
  <si>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</si>
  <si>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</si>
  <si>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</si>
  <si>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</si>
  <si>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</si>
  <si>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</si>
  <si>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</si>
  <si>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</si>
  <si>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</si>
  <si>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</si>
  <si>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</si>
  <si>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</si>
  <si>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</si>
  <si>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</si>
  <si>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</si>
  <si>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</si>
  <si>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</si>
  <si>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</si>
  <si>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</si>
  <si>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</si>
  <si>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</si>
  <si>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</si>
  <si>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</si>
  <si>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</si>
  <si>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</si>
  <si>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</si>
  <si>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</si>
  <si>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</si>
  <si>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</si>
  <si>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</si>
  <si>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</si>
  <si>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</si>
  <si>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</si>
  <si>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</si>
  <si>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</si>
  <si>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</si>
  <si>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</si>
  <si>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</si>
  <si>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</si>
  <si>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</si>
  <si>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</si>
  <si>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</si>
  <si>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</si>
  <si>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</si>
  <si>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</si>
  <si>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</si>
  <si>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</si>
  <si>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</si>
  <si>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</si>
  <si>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</si>
  <si>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</si>
  <si>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</si>
  <si>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</si>
  <si>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</si>
  <si>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</si>
  <si>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</si>
  <si>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</si>
  <si>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</si>
  <si>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</si>
  <si>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</si>
  <si>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</si>
  <si>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</si>
  <si>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</si>
  <si>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</si>
  <si>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</si>
  <si>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</si>
  <si>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</si>
  <si>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</si>
  <si>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</si>
  <si>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</si>
  <si>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</si>
  <si>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</si>
  <si>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</si>
  <si>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</si>
  <si>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</si>
  <si>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</si>
  <si>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</si>
  <si>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</si>
  <si>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</si>
  <si>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</si>
  <si>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</si>
  <si>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</si>
  <si>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</si>
  <si>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</si>
  <si>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</si>
  <si>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</si>
  <si>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</si>
  <si>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</si>
  <si>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</si>
  <si>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</si>
  <si>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</si>
  <si>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</si>
  <si>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</si>
  <si>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</si>
  <si>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</si>
  <si>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</si>
  <si>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</si>
  <si>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</si>
  <si>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</si>
  <si>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</si>
  <si>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</si>
  <si>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</si>
  <si>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</si>
  <si>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</si>
  <si>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</si>
  <si>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</si>
  <si>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</si>
  <si>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</si>
  <si>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</si>
  <si>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</si>
  <si>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</si>
  <si>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</si>
  <si>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</si>
  <si>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</si>
  <si>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</si>
  <si>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</si>
  <si>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</si>
  <si>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</si>
  <si>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</si>
  <si>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</si>
  <si>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</si>
  <si>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</si>
  <si>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</si>
  <si>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</si>
  <si>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</si>
  <si>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</si>
  <si>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</si>
  <si>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</si>
  <si>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</si>
  <si>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</si>
  <si>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</si>
  <si>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</si>
  <si>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</si>
  <si>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</si>
  <si>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</si>
  <si>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</si>
  <si>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</si>
  <si>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</si>
  <si>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</si>
  <si>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</si>
  <si>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</si>
  <si>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</si>
  <si>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</si>
  <si>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</si>
  <si>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</si>
  <si>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</si>
  <si>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</si>
  <si>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</si>
  <si>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</si>
  <si>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</si>
  <si>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</si>
  <si>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</si>
  <si>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</si>
  <si>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</si>
  <si>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</si>
  <si>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</si>
  <si>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</si>
  <si>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</si>
  <si>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</si>
  <si>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</si>
  <si>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</si>
  <si>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</si>
  <si>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</si>
  <si>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</si>
  <si>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</si>
  <si>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</si>
  <si>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</si>
  <si>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</si>
  <si>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</si>
  <si>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</si>
  <si>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</si>
  <si>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</si>
  <si>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</si>
  <si>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</si>
  <si>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</si>
  <si>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</si>
  <si>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</si>
  <si>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</si>
  <si>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</si>
  <si>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</si>
  <si>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</si>
  <si>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</si>
  <si>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</si>
  <si>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</si>
  <si>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</si>
  <si>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</si>
  <si>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</si>
  <si>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</si>
  <si>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</si>
  <si>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</si>
  <si>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</si>
  <si>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</si>
  <si>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</si>
  <si>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</si>
  <si>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</si>
  <si>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</si>
  <si>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</si>
  <si>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</si>
  <si>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</si>
  <si>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</si>
  <si>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</si>
  <si>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</si>
  <si>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</si>
  <si>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</si>
  <si>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</si>
  <si>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</si>
  <si>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</si>
  <si>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</si>
  <si>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</si>
  <si>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</si>
  <si>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</si>
  <si>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</si>
  <si>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</si>
  <si>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</si>
  <si>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</si>
  <si>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</si>
  <si>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</si>
  <si>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</si>
  <si>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</si>
  <si>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</si>
  <si>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</si>
  <si>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</si>
  <si>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</si>
  <si>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</si>
  <si>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</si>
  <si>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</si>
  <si>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</si>
  <si>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</si>
  <si>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</si>
  <si>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</si>
  <si>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</si>
  <si>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</si>
  <si>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</si>
  <si>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</si>
  <si>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</si>
  <si>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</si>
  <si>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</si>
  <si>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</si>
  <si>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</si>
  <si>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</si>
  <si>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</si>
  <si>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</si>
  <si>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</si>
  <si>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</si>
  <si>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</si>
  <si>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</si>
  <si>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</si>
  <si>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</si>
  <si>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</si>
  <si>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</si>
  <si>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</si>
  <si>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</si>
  <si>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</si>
  <si>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</si>
  <si>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</si>
  <si>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</si>
  <si>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</si>
  <si>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</si>
  <si>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</si>
  <si>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</si>
  <si>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</si>
  <si>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</si>
  <si>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</si>
  <si>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</si>
  <si>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</si>
  <si>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</si>
  <si>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</si>
  <si>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</si>
  <si>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</si>
  <si>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</si>
  <si>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</si>
  <si>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</si>
  <si>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</si>
  <si>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</si>
  <si>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</si>
  <si>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</si>
  <si>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</si>
  <si>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</si>
  <si>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</si>
  <si>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</si>
  <si>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</si>
  <si>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</si>
  <si>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</si>
  <si>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</si>
  <si>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</si>
  <si>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</si>
  <si>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</si>
  <si>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</si>
  <si>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</si>
  <si>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</si>
  <si>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</si>
  <si>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</si>
  <si>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</si>
  <si>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</si>
  <si>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</si>
  <si>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</si>
  <si>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</si>
  <si>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</si>
  <si>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</si>
  <si>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</si>
  <si>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</si>
  <si>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</si>
  <si>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</si>
  <si>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</si>
  <si>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</si>
  <si>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</si>
  <si>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</si>
  <si>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</si>
  <si>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</si>
  <si>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</si>
  <si>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</si>
  <si>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</si>
  <si>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</si>
  <si>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</si>
  <si>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</si>
  <si>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</si>
  <si>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</si>
  <si>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</si>
  <si>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</si>
  <si>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</si>
  <si>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</si>
  <si>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</si>
  <si>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</si>
  <si>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</si>
  <si>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</si>
  <si>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</si>
  <si>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</si>
  <si>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</si>
  <si>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</si>
  <si>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</si>
  <si>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</si>
  <si>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</si>
  <si>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</si>
  <si>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</si>
  <si>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</si>
  <si>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</si>
  <si>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</si>
  <si>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</si>
  <si>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</si>
  <si>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</si>
  <si>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</si>
  <si>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</si>
  <si>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</si>
  <si>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</si>
  <si>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</si>
  <si>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</si>
  <si>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</si>
  <si>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</si>
  <si>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</si>
  <si>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</si>
  <si>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</si>
  <si>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</si>
  <si>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</si>
  <si>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</si>
  <si>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</si>
  <si>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</si>
  <si>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</si>
  <si>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</si>
  <si>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</si>
  <si>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</si>
  <si>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</si>
  <si>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</si>
  <si>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</si>
  <si>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</si>
  <si>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</si>
  <si>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</si>
  <si>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</si>
  <si>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</si>
  <si>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</si>
  <si>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</si>
  <si>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</si>
  <si>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</si>
  <si>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</si>
  <si>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</si>
  <si>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</si>
  <si>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</si>
  <si>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</si>
  <si>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</si>
  <si>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</si>
  <si>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</si>
  <si>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</si>
  <si>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</si>
  <si>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</si>
  <si>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</si>
  <si>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</si>
  <si>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</si>
  <si>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</si>
  <si>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</si>
  <si>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</si>
  <si>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</si>
  <si>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</si>
  <si>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</si>
  <si>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</si>
  <si>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</si>
  <si>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</si>
  <si>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</si>
  <si>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</si>
  <si>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</si>
  <si>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</si>
  <si>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</si>
  <si>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</si>
  <si>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</si>
  <si>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</si>
  <si>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</si>
  <si>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</si>
  <si>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</si>
  <si>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</si>
  <si>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</si>
  <si>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</si>
  <si>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</si>
  <si>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</si>
  <si>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</si>
  <si>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</si>
  <si>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</si>
  <si>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</si>
  <si>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</si>
  <si>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</si>
  <si>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</si>
  <si>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</si>
  <si>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</si>
  <si>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</si>
  <si>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</si>
  <si>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</si>
  <si>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</si>
  <si>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</si>
  <si>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</si>
  <si>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</si>
  <si>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</si>
  <si>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</si>
  <si>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</si>
  <si>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</si>
  <si>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</si>
  <si>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</si>
  <si>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</si>
  <si>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</si>
  <si>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</si>
  <si>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</si>
  <si>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</si>
  <si>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</si>
  <si>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</si>
  <si>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</si>
  <si>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</si>
  <si>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</si>
  <si>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</si>
  <si>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</si>
  <si>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</si>
  <si>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</si>
  <si>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</si>
  <si>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</si>
  <si>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</si>
  <si>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</si>
  <si>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</si>
  <si>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</si>
  <si>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</si>
  <si>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</si>
  <si>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</si>
  <si>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</si>
  <si>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</si>
  <si>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</si>
  <si>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</si>
  <si>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</si>
  <si>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</si>
  <si>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</si>
  <si>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</si>
  <si>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</si>
  <si>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</si>
  <si>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</si>
  <si>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</si>
  <si>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</si>
  <si>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</si>
  <si>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</si>
  <si>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</si>
  <si>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</si>
  <si>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</si>
  <si>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</si>
  <si>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</si>
  <si>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</si>
  <si>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</si>
  <si>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</si>
  <si>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</si>
  <si>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</si>
  <si>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</si>
  <si>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</si>
  <si>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</si>
  <si>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</si>
  <si>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</si>
  <si>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</si>
  <si>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</si>
  <si>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</si>
  <si>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</si>
  <si>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</si>
  <si>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</si>
  <si>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</si>
  <si>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</si>
  <si>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</si>
  <si>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</si>
  <si>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</si>
  <si>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</si>
  <si>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</si>
  <si>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</si>
  <si>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</si>
  <si>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</si>
  <si>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</si>
  <si>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</si>
  <si>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</si>
  <si>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</si>
  <si>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</si>
  <si>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</si>
  <si>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</si>
  <si>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</si>
  <si>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</si>
  <si>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</si>
  <si>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</si>
  <si>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</si>
  <si>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</si>
  <si>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</si>
  <si>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</si>
  <si>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</si>
  <si>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</si>
  <si>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</si>
  <si>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</si>
  <si>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</si>
  <si>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</si>
  <si>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</si>
  <si>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</si>
  <si>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</si>
  <si>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</si>
  <si>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</si>
  <si>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</si>
  <si>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</si>
  <si>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</si>
  <si>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</si>
  <si>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</si>
  <si>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</si>
  <si>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</si>
  <si>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</si>
  <si>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</si>
  <si>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</si>
  <si>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</si>
  <si>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</si>
  <si>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</si>
  <si>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</si>
  <si>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</si>
  <si>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</si>
  <si>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</si>
  <si>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</si>
  <si>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</si>
  <si>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</si>
  <si>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</si>
  <si>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</si>
  <si>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</si>
  <si>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</si>
  <si>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</si>
  <si>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</si>
  <si>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</si>
  <si>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</si>
  <si>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</si>
  <si>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</si>
  <si>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</si>
  <si>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</si>
  <si>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</si>
  <si>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</si>
  <si>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</si>
  <si>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</si>
  <si>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</si>
  <si>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</si>
  <si>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</si>
  <si>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</si>
  <si>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</si>
  <si>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</si>
  <si>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</si>
  <si>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</si>
  <si>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</si>
  <si>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</si>
  <si>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</si>
  <si>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</si>
  <si>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</si>
  <si>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</si>
  <si>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</si>
  <si>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</si>
  <si>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</si>
  <si>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</si>
  <si>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</si>
  <si>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</si>
  <si>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</si>
  <si>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</si>
  <si>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</si>
  <si>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</si>
  <si>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</si>
  <si>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</si>
  <si>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</si>
  <si>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</si>
  <si>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</si>
  <si>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</si>
  <si>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</si>
  <si>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</si>
  <si>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</si>
  <si>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</si>
  <si>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</si>
  <si>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</si>
  <si>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</si>
  <si>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</si>
  <si>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</si>
  <si>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</si>
  <si>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</si>
  <si>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</si>
  <si>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</si>
  <si>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</si>
  <si>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</si>
  <si>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</si>
  <si>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</si>
  <si>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</si>
  <si>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</si>
  <si>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</si>
  <si>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</si>
  <si>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</si>
  <si>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</si>
  <si>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</si>
  <si>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</si>
  <si>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</si>
  <si>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</si>
  <si>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</si>
  <si>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</si>
  <si>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</si>
  <si>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</si>
  <si>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</si>
  <si>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</si>
  <si>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</si>
  <si>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</si>
  <si>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</si>
  <si>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</si>
  <si>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</si>
  <si>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</si>
  <si>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</si>
  <si>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</si>
  <si>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</si>
  <si>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</si>
  <si>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</si>
  <si>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</si>
  <si>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</si>
  <si>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</si>
  <si>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</si>
  <si>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</si>
  <si>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</si>
  <si>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</si>
  <si>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</si>
  <si>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</si>
  <si>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</si>
  <si>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</si>
  <si>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</si>
  <si>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</si>
  <si>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</si>
  <si>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</si>
  <si>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</si>
  <si>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</si>
  <si>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</si>
  <si>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</si>
  <si>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</si>
  <si>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</si>
  <si>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</si>
  <si>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</si>
  <si>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</si>
  <si>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</si>
  <si>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</si>
  <si>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</si>
  <si>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</si>
  <si>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</si>
  <si>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</si>
  <si>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</si>
  <si>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</si>
  <si>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</si>
  <si>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</si>
  <si>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</si>
  <si>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</si>
  <si>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</si>
  <si>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</si>
  <si>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</si>
  <si>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</si>
  <si>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</si>
  <si>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</si>
  <si>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</si>
  <si>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</si>
  <si>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</si>
  <si>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</si>
  <si>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</si>
  <si>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</si>
  <si>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</si>
  <si>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</si>
  <si>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</si>
  <si>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</si>
  <si>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</si>
  <si>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</si>
  <si>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</si>
  <si>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</si>
  <si>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</si>
  <si>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</si>
  <si>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</si>
  <si>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</si>
  <si>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</si>
  <si>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</si>
  <si>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</si>
  <si>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</si>
  <si>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</si>
  <si>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</si>
  <si>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</si>
  <si>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</si>
  <si>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</si>
  <si>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</si>
  <si>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</si>
  <si>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</si>
  <si>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</si>
  <si>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</si>
  <si>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</si>
  <si>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</si>
  <si>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</si>
  <si>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</si>
  <si>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</si>
  <si>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</si>
  <si>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</si>
  <si>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</si>
  <si>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</si>
  <si>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</si>
  <si>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</si>
  <si>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</si>
  <si>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</si>
  <si>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</si>
  <si>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</si>
  <si>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</si>
  <si>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</si>
  <si>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</si>
  <si>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</si>
  <si>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</si>
  <si>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</si>
  <si>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</si>
  <si>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</si>
  <si>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</si>
  <si>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</si>
  <si>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</si>
  <si>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</si>
  <si>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</si>
  <si>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</si>
  <si>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</si>
  <si>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</si>
  <si>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</si>
  <si>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</si>
  <si>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</si>
  <si>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</si>
  <si>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</si>
  <si>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</si>
  <si>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</si>
  <si>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</si>
  <si>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</si>
  <si>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</si>
  <si>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</si>
  <si>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</si>
  <si>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</si>
  <si>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</si>
  <si>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</si>
  <si>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</si>
  <si>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</si>
  <si>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</si>
  <si>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</si>
  <si>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</si>
  <si>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</si>
  <si>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</si>
  <si>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</si>
  <si>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</si>
  <si>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</si>
  <si>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</si>
  <si>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</si>
  <si>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</si>
  <si>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</si>
  <si>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</si>
  <si>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</si>
  <si>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</si>
  <si>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</si>
  <si>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</si>
  <si>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</si>
  <si>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</si>
  <si>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</si>
  <si>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</si>
  <si>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</si>
  <si>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</si>
  <si>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</si>
  <si>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</si>
  <si>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</si>
  <si>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</si>
  <si>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</si>
  <si>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</si>
  <si>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</si>
  <si>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</si>
  <si>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</si>
  <si>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</si>
  <si>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</si>
  <si>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</si>
  <si>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</si>
  <si>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</si>
  <si>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</si>
  <si>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</si>
  <si>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</si>
  <si>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</si>
  <si>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</si>
  <si>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</si>
  <si>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</si>
  <si>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</si>
  <si>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</si>
  <si>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</si>
  <si>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</si>
  <si>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</si>
  <si>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</si>
  <si>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</si>
  <si>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</si>
  <si>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</si>
  <si>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</si>
  <si>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</si>
  <si>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</si>
  <si>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</si>
  <si>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</si>
  <si>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</si>
  <si>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</si>
  <si>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</si>
  <si>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</si>
  <si>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</si>
  <si>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</si>
  <si>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</si>
  <si>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</si>
  <si>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</si>
  <si>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</si>
  <si>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</si>
  <si>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</si>
  <si>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</si>
  <si>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</si>
  <si>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</si>
  <si>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</si>
  <si>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</si>
  <si>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</si>
  <si>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</si>
  <si>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</si>
  <si>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</si>
  <si>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</si>
  <si>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</si>
  <si>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</si>
  <si>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</si>
  <si>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</si>
  <si>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</si>
  <si>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</si>
  <si>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</si>
  <si>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</si>
  <si>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</si>
  <si>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</si>
  <si>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</si>
  <si>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</si>
  <si>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</si>
  <si>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</si>
  <si>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</si>
  <si>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</si>
  <si>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</si>
  <si>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</si>
  <si>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</si>
  <si>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</si>
  <si>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</si>
  <si>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</si>
  <si>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</si>
  <si>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</si>
  <si>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</si>
  <si>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</si>
  <si>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</si>
  <si>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</si>
  <si>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</si>
  <si>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</si>
  <si>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</si>
  <si>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</si>
  <si>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</si>
  <si>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</si>
  <si>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</si>
  <si>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</si>
  <si>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</si>
  <si>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</si>
  <si>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</si>
  <si>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</si>
  <si>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</si>
  <si>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</si>
  <si>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</si>
  <si>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</si>
  <si>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</si>
  <si>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</si>
  <si>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</si>
  <si>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</si>
  <si>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</si>
  <si>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</si>
  <si>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</si>
  <si>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</si>
  <si>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</si>
  <si>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</si>
  <si>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</si>
  <si>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</si>
  <si>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</si>
  <si>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</si>
  <si>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</si>
  <si>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</si>
  <si>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</si>
  <si>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</si>
  <si>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</si>
  <si>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</si>
  <si>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</si>
  <si>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</si>
  <si>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</si>
  <si>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</si>
  <si>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</si>
  <si>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</si>
  <si>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</si>
  <si>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</si>
  <si>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</si>
  <si>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</si>
  <si>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</si>
  <si>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</si>
  <si>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</si>
  <si>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</si>
  <si>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</si>
  <si>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</si>
  <si>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</si>
  <si>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</si>
  <si>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</si>
  <si>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</si>
  <si>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</si>
  <si>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</si>
  <si>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</si>
  <si>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</si>
  <si>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</si>
  <si>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</si>
  <si>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</si>
  <si>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</si>
  <si>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</si>
  <si>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</si>
  <si>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</si>
  <si>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</si>
  <si>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</si>
  <si>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</si>
  <si>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</si>
  <si>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</si>
  <si>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</si>
  <si>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</si>
  <si>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</si>
  <si>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</si>
  <si>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</si>
  <si>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</si>
  <si>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</si>
  <si>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</si>
  <si>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</si>
  <si>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</si>
  <si>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</si>
  <si>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</si>
  <si>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</si>
  <si>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</si>
  <si>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</si>
  <si>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</si>
  <si>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</si>
  <si>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</si>
  <si>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</si>
  <si>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</si>
  <si>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</si>
  <si>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</si>
  <si>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</si>
  <si>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</si>
  <si>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</si>
  <si>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</si>
  <si>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</si>
  <si>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</si>
  <si>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</si>
  <si>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</si>
  <si>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</si>
  <si>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</si>
  <si>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</si>
  <si>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</si>
  <si>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</si>
  <si>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</si>
  <si>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</si>
  <si>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</si>
  <si>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</si>
  <si>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</si>
  <si>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</si>
  <si>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</si>
  <si>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</si>
  <si>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</si>
  <si>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</si>
  <si>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</si>
  <si>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</si>
  <si>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</si>
  <si>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</si>
  <si>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</si>
  <si>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</si>
  <si>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</si>
  <si>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</si>
  <si>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</si>
  <si>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</si>
  <si>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</si>
  <si>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</si>
  <si>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</si>
  <si>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</si>
  <si>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</si>
  <si>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</si>
  <si>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</si>
  <si>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</si>
  <si>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</si>
  <si>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</si>
  <si>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</si>
  <si>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</si>
  <si>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</si>
  <si>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</si>
  <si>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</si>
  <si>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</si>
  <si>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</si>
  <si>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</si>
  <si>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</si>
  <si>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</si>
  <si>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</si>
  <si>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</si>
  <si>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</si>
  <si>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</si>
  <si>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</si>
  <si>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</si>
  <si>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</si>
  <si>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</si>
  <si>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</si>
  <si>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</si>
  <si>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</si>
  <si>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</si>
  <si>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</si>
  <si>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</si>
  <si>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</si>
  <si>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</si>
  <si>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</si>
  <si>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</si>
  <si>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</si>
  <si>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</si>
  <si>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</si>
  <si>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</si>
  <si>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</si>
  <si>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</si>
  <si>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</si>
  <si>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</si>
  <si>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</si>
  <si>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</si>
  <si>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</si>
  <si>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</si>
  <si>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</si>
  <si>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</si>
  <si>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</si>
  <si>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</si>
  <si>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</si>
  <si>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</si>
  <si>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</si>
  <si>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</si>
  <si>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</si>
  <si>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</si>
  <si>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</si>
  <si>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</si>
  <si>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</si>
  <si>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</si>
  <si>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</si>
  <si>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</si>
  <si>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</si>
  <si>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</si>
  <si>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</si>
  <si>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</si>
  <si>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</si>
  <si>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</si>
  <si>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</si>
  <si>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</si>
  <si>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</si>
  <si>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</si>
  <si>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</si>
  <si>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</si>
  <si>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</si>
  <si>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</si>
  <si>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</si>
  <si>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</si>
  <si>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</si>
  <si>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</si>
  <si>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</si>
  <si>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</si>
  <si>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</si>
  <si>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</si>
  <si>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</si>
  <si>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</si>
  <si>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</si>
  <si>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</si>
  <si>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</si>
  <si>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</si>
  <si>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</si>
  <si>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</si>
  <si>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</si>
  <si>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</si>
  <si>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</si>
  <si>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</si>
  <si>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</si>
  <si>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</si>
  <si>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</si>
  <si>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</si>
  <si>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</si>
  <si>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</si>
  <si>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</si>
  <si>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</si>
  <si>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</si>
  <si>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</si>
  <si>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</si>
  <si>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</si>
  <si>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</si>
  <si>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</si>
  <si>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</si>
  <si>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</si>
  <si>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</si>
  <si>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</si>
  <si>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</si>
  <si>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</si>
  <si>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</si>
  <si>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</si>
  <si>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</si>
  <si>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</si>
  <si>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</si>
  <si>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</si>
  <si>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</si>
  <si>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</si>
  <si>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</si>
  <si>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</si>
  <si>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</si>
  <si>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</si>
  <si>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</si>
  <si>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</si>
  <si>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</si>
  <si>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</si>
  <si>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</si>
  <si>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</si>
  <si>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</si>
  <si>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</si>
  <si>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</si>
  <si>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</si>
  <si>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</si>
  <si>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</si>
  <si>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</si>
  <si>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</si>
  <si>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</si>
  <si>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</si>
  <si>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</si>
  <si>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</si>
  <si>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</si>
  <si>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</si>
  <si>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</si>
  <si>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</si>
  <si>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</si>
  <si>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</si>
  <si>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</si>
  <si>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</si>
  <si>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</si>
  <si>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</si>
  <si>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</si>
  <si>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</si>
  <si>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</si>
  <si>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</si>
  <si>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</si>
  <si>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</si>
  <si>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</si>
  <si>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</si>
  <si>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</si>
  <si>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</si>
  <si>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</si>
  <si>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</si>
  <si>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</si>
  <si>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</si>
  <si>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</si>
  <si>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</si>
  <si>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</si>
  <si>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</si>
  <si>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</si>
  <si>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</si>
  <si>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</si>
  <si>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</si>
  <si>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</si>
  <si>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</si>
  <si>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</si>
  <si>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</si>
  <si>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</si>
  <si>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</si>
  <si>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</si>
  <si>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</si>
  <si>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</si>
  <si>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</si>
  <si>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</si>
  <si>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</si>
  <si>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</si>
  <si>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</si>
  <si>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</si>
  <si>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</si>
  <si>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</si>
  <si>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</si>
  <si>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</si>
  <si>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</si>
  <si>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</si>
  <si>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</si>
  <si>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</si>
  <si>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</si>
  <si>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</si>
  <si>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</si>
  <si>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</si>
  <si>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</si>
  <si>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</si>
  <si>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</si>
  <si>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</si>
  <si>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</si>
  <si>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</si>
  <si>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</si>
  <si>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</si>
  <si>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</si>
  <si>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</si>
  <si>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</si>
  <si>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</si>
  <si>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</si>
  <si>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</si>
  <si>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</si>
  <si>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</si>
  <si>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</si>
  <si>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</si>
  <si>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</si>
  <si>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</si>
  <si>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</si>
  <si>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</si>
  <si>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</si>
  <si>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</si>
  <si>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</si>
  <si>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</si>
  <si>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</si>
  <si>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</si>
  <si>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</si>
  <si>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</si>
  <si>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</si>
  <si>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</si>
  <si>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</si>
  <si>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</si>
  <si>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</si>
  <si>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</si>
  <si>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</si>
  <si>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</si>
  <si>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</si>
  <si>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</si>
  <si>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</si>
  <si>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</si>
  <si>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</si>
  <si>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</si>
  <si>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</si>
  <si>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</si>
  <si>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</si>
  <si>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</si>
  <si>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</si>
  <si>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</si>
  <si>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</si>
  <si>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</si>
  <si>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</si>
  <si>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</si>
  <si>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</si>
  <si>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</si>
  <si>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</si>
  <si>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</si>
  <si>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</si>
  <si>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</si>
  <si>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</si>
  <si>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</si>
  <si>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</si>
  <si>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</si>
  <si>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</si>
  <si>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</si>
  <si>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</si>
  <si>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</si>
  <si>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</si>
  <si>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</si>
  <si>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</si>
  <si>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</si>
  <si>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</si>
  <si>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</si>
  <si>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</si>
  <si>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</si>
  <si>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</si>
  <si>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</si>
  <si>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</si>
  <si>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</si>
  <si>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</si>
  <si>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</si>
  <si>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</si>
  <si>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</si>
  <si>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</si>
  <si>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</si>
  <si>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</si>
  <si>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</si>
  <si>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</si>
  <si>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</si>
  <si>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</si>
  <si>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</si>
  <si>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</si>
  <si>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</si>
  <si>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</si>
  <si>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</si>
  <si>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</si>
  <si>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</si>
  <si>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</si>
  <si>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</si>
  <si>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</si>
  <si>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</si>
  <si>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</si>
  <si>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</si>
  <si>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</si>
  <si>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</si>
  <si>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</si>
  <si>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</si>
  <si>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</si>
  <si>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</si>
  <si>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</si>
  <si>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</si>
  <si>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</si>
  <si>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</si>
  <si>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</si>
  <si>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</si>
  <si>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</si>
  <si>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</si>
  <si>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</si>
  <si>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</si>
  <si>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</si>
  <si>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</si>
  <si>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</si>
  <si>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</si>
  <si>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</si>
  <si>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</si>
  <si>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</si>
  <si>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</si>
  <si>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</si>
  <si>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</si>
  <si>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</si>
  <si>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</si>
  <si>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</si>
  <si>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</si>
  <si>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</si>
  <si>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</si>
  <si>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</si>
  <si>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</si>
  <si>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</si>
  <si>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</si>
  <si>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</si>
  <si>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</si>
  <si>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</si>
  <si>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</si>
  <si>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</si>
  <si>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</si>
  <si>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</si>
  <si>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</si>
  <si>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</si>
  <si>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</si>
  <si>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</si>
  <si>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</si>
  <si>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</si>
  <si>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</si>
  <si>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</si>
  <si>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</si>
  <si>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</si>
  <si>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</si>
  <si>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</si>
  <si>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</si>
  <si>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</si>
  <si>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</si>
  <si>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</si>
  <si>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</si>
  <si>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</si>
  <si>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</si>
  <si>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</si>
  <si>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</si>
  <si>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</si>
  <si>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</si>
  <si>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</si>
  <si>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</si>
  <si>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</si>
  <si>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</si>
  <si>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</si>
  <si>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</si>
  <si>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</si>
  <si>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</si>
  <si>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</si>
  <si>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</si>
  <si>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</si>
  <si>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</si>
  <si>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</si>
  <si>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</si>
  <si>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</si>
  <si>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</si>
  <si>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</si>
  <si>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</si>
  <si>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</si>
  <si>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</si>
  <si>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</si>
  <si>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</si>
  <si>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</si>
  <si>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</si>
  <si>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</si>
  <si>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</si>
  <si>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</si>
  <si>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</si>
  <si>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</si>
  <si>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</si>
  <si>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</si>
  <si>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</si>
  <si>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</si>
  <si>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</si>
  <si>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</si>
  <si>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</si>
  <si>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</si>
  <si>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</si>
  <si>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</si>
  <si>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</si>
  <si>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</si>
  <si>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</si>
  <si>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</si>
  <si>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</si>
  <si>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</si>
  <si>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</si>
  <si>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</si>
  <si>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</si>
  <si>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</si>
  <si>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</si>
  <si>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</si>
  <si>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</si>
  <si>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</si>
  <si>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</si>
  <si>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</si>
  <si>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</si>
  <si>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</si>
  <si>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</si>
  <si>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</si>
  <si>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</si>
  <si>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</si>
  <si>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</si>
  <si>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</si>
  <si>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</si>
  <si>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</si>
  <si>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</si>
  <si>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</si>
  <si>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</si>
  <si>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</si>
  <si>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</si>
  <si>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</si>
  <si>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</si>
  <si>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</si>
  <si>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</si>
  <si>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</si>
  <si>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</si>
  <si>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</si>
  <si>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</si>
  <si>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</si>
  <si>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</si>
  <si>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</si>
  <si>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</si>
  <si>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</si>
  <si>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</si>
  <si>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</si>
  <si>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</si>
  <si>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</si>
  <si>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</si>
  <si>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</si>
  <si>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</si>
  <si>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</si>
  <si>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</si>
  <si>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</si>
  <si>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</si>
  <si>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</si>
  <si>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</si>
  <si>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</si>
  <si>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</si>
  <si>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</si>
  <si>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</si>
  <si>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</si>
  <si>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</si>
  <si>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</si>
  <si>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</si>
  <si>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</si>
  <si>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</si>
  <si>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</si>
  <si>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</si>
  <si>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</si>
  <si>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</si>
  <si>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</si>
  <si>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</si>
  <si>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</si>
  <si>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</si>
  <si>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</si>
  <si>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</si>
  <si>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</si>
  <si>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</si>
  <si>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</si>
  <si>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</si>
  <si>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</si>
  <si>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</si>
  <si>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</si>
  <si>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</si>
  <si>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</si>
  <si>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</si>
  <si>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</si>
  <si>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</si>
  <si>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</si>
  <si>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</si>
  <si>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</si>
  <si>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</si>
  <si>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</si>
  <si>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</si>
  <si>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</si>
  <si>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</si>
  <si>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</si>
  <si>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</si>
  <si>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</si>
  <si>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</si>
  <si>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</si>
  <si>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</si>
  <si>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</si>
  <si>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</si>
  <si>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</si>
  <si>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</si>
  <si>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</si>
  <si>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</si>
  <si>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</si>
  <si>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</si>
  <si>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</si>
  <si>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</si>
  <si>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</si>
  <si>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</si>
  <si>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</si>
  <si>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</si>
  <si>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</si>
  <si>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</si>
  <si>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</si>
  <si>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</si>
  <si>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</si>
  <si>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</si>
  <si>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</si>
  <si>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</si>
  <si>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</si>
  <si>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</si>
  <si>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</si>
  <si>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</si>
  <si>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</si>
  <si>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</si>
  <si>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</si>
  <si>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</si>
  <si>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</si>
  <si>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</si>
  <si>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</si>
  <si>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</si>
  <si>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</si>
  <si>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</si>
  <si>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</si>
  <si>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</si>
  <si>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</si>
  <si>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</si>
  <si>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</si>
  <si>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</si>
  <si>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</si>
  <si>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</si>
  <si>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</si>
  <si>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</si>
  <si>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</si>
  <si>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</si>
  <si>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</si>
  <si>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</si>
  <si>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</si>
  <si>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</si>
  <si>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</si>
  <si>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</si>
  <si>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</si>
  <si>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</si>
  <si>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</si>
  <si>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</si>
  <si>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</si>
  <si>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</si>
  <si>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</si>
  <si>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</si>
  <si>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</si>
  <si>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</si>
  <si>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</si>
  <si>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</si>
  <si>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</si>
  <si>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</si>
  <si>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</si>
  <si>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</si>
  <si>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</si>
  <si>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</si>
  <si>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</si>
  <si>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</si>
  <si>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</si>
  <si>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</si>
  <si>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</si>
  <si>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</si>
  <si>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</si>
  <si>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</si>
  <si>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</si>
  <si>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</si>
  <si>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</si>
  <si>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</si>
  <si>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</si>
  <si>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</si>
  <si>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</si>
  <si>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</si>
  <si>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</si>
  <si>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</si>
  <si>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</si>
  <si>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</si>
  <si>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</si>
  <si>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</si>
  <si>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</si>
  <si>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</si>
  <si>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</si>
  <si>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</si>
  <si>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</si>
  <si>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</si>
  <si>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</si>
  <si>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</si>
  <si>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</si>
  <si>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</si>
  <si>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</si>
  <si>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</si>
  <si>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</si>
  <si>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</si>
  <si>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</si>
  <si>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</si>
  <si>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</si>
  <si>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</si>
  <si>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</si>
  <si>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</si>
  <si>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</si>
  <si>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</si>
  <si>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</si>
  <si>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</si>
  <si>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</si>
  <si>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</si>
  <si>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</si>
  <si>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</si>
  <si>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</si>
  <si>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</si>
  <si>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</si>
  <si>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</si>
  <si>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</si>
  <si>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</si>
  <si>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</si>
  <si>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</si>
  <si>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</si>
  <si>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</si>
  <si>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</si>
  <si>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</si>
  <si>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</si>
  <si>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</si>
  <si>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</si>
  <si>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</si>
  <si>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</si>
  <si>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</si>
  <si>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</si>
  <si>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</si>
  <si>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</si>
  <si>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</si>
  <si>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</si>
  <si>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</si>
  <si>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</si>
  <si>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</si>
  <si>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</si>
  <si>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</si>
  <si>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</si>
  <si>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</si>
  <si>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</si>
  <si>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</si>
  <si>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</si>
  <si>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</si>
  <si>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</si>
  <si>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</si>
  <si>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</si>
  <si>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</si>
  <si>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</si>
  <si>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</si>
  <si>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</si>
  <si>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</si>
  <si>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</si>
  <si>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</si>
  <si>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</si>
  <si>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</si>
  <si>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</si>
  <si>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</si>
  <si>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</si>
  <si>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</si>
  <si>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</si>
  <si>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</si>
  <si>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</si>
  <si>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</si>
  <si>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</si>
  <si>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</si>
  <si>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</si>
  <si>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</si>
  <si>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</si>
  <si>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</si>
  <si>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</si>
  <si>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</si>
  <si>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</si>
  <si>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</si>
  <si>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</si>
  <si>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</si>
  <si>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</si>
  <si>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</si>
  <si>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</si>
  <si>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</si>
  <si>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</si>
  <si>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</si>
  <si>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</si>
  <si>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</si>
  <si>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</si>
  <si>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</si>
  <si>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</si>
  <si>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</si>
  <si>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</si>
  <si>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</si>
  <si>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</si>
  <si>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</si>
  <si>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</si>
  <si>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</si>
  <si>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</si>
  <si>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</si>
  <si>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</si>
  <si>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</si>
  <si>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</si>
  <si>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</si>
  <si>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</si>
  <si>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</si>
  <si>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</si>
  <si>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</si>
  <si>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</si>
  <si>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</si>
  <si>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</si>
  <si>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</si>
  <si>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</si>
  <si>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</si>
  <si>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</si>
  <si>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</si>
  <si>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</si>
  <si>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</si>
  <si>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</si>
  <si>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</si>
  <si>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</si>
  <si>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</si>
  <si>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</si>
  <si>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</si>
  <si>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</si>
  <si>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</si>
  <si>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</si>
  <si>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</si>
  <si>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</si>
  <si>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</si>
  <si>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</si>
  <si>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</si>
  <si>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</si>
  <si>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</si>
  <si>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</si>
  <si>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</si>
  <si>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</si>
  <si>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</si>
  <si>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</si>
  <si>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</si>
  <si>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</si>
  <si>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</si>
  <si>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</si>
  <si>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</si>
  <si>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</si>
  <si>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</si>
  <si>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</si>
  <si>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</si>
  <si>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</si>
  <si>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</si>
  <si>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</si>
  <si>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</si>
  <si>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</si>
  <si>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</si>
  <si>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</si>
  <si>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</si>
  <si>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</si>
  <si>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</si>
  <si>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</si>
  <si>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</si>
  <si>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</si>
  <si>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</si>
  <si>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</si>
  <si>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</si>
  <si>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</si>
  <si>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</si>
  <si>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</si>
  <si>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</si>
  <si>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</si>
  <si>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</si>
  <si>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</si>
  <si>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</si>
  <si>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</si>
  <si>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</si>
  <si>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</si>
  <si>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</si>
  <si>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</si>
  <si>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</si>
  <si>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</si>
  <si>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</si>
  <si>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</si>
  <si>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</si>
  <si>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</si>
  <si>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</si>
  <si>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</si>
  <si>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</si>
  <si>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</si>
  <si>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</si>
  <si>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</si>
  <si>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</si>
  <si>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</si>
  <si>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</si>
  <si>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</si>
  <si>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</si>
  <si>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</si>
  <si>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</si>
  <si>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</si>
  <si>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</si>
  <si>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</si>
  <si>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</si>
  <si>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</si>
  <si>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</si>
  <si>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</si>
  <si>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</si>
  <si>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</si>
  <si>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</si>
  <si>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</si>
  <si>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</si>
  <si>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</si>
  <si>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</si>
  <si>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</si>
  <si>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</si>
  <si>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</si>
  <si>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</si>
  <si>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</si>
  <si>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</si>
  <si>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</si>
  <si>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</si>
  <si>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</si>
  <si>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</si>
  <si>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</si>
  <si>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</si>
  <si>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</si>
  <si>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</si>
  <si>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</si>
  <si>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</si>
  <si>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</si>
  <si>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</si>
  <si>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</si>
  <si>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</si>
  <si>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</si>
  <si>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</si>
  <si>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</si>
  <si>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</si>
  <si>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</si>
  <si>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</si>
  <si>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</si>
  <si>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</si>
  <si>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</si>
  <si>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</si>
  <si>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</si>
  <si>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</si>
  <si>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</si>
  <si>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</si>
  <si>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</si>
  <si>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</si>
  <si>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</si>
  <si>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</si>
  <si>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</si>
  <si>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</si>
  <si>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</si>
  <si>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</si>
  <si>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</si>
  <si>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</si>
  <si>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</si>
  <si>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</si>
  <si>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</si>
  <si>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</si>
  <si>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</si>
  <si>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</si>
  <si>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</si>
  <si>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</si>
  <si>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</si>
  <si>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</si>
  <si>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</si>
  <si>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</si>
  <si>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</si>
  <si>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</si>
  <si>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</si>
  <si>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</si>
  <si>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</si>
  <si>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</si>
  <si>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</si>
  <si>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</si>
  <si>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</si>
  <si>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</si>
  <si>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</si>
  <si>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</si>
  <si>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</si>
  <si>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</si>
  <si>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</si>
  <si>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</si>
  <si>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</si>
  <si>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</si>
  <si>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</si>
  <si>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</si>
  <si>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</si>
  <si>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</si>
  <si>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</si>
  <si>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</si>
  <si>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</si>
  <si>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</si>
  <si>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</si>
  <si>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</si>
  <si>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</si>
  <si>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</si>
  <si>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</si>
  <si>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</si>
  <si>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</si>
  <si>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</si>
  <si>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</si>
  <si>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</si>
  <si>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</si>
  <si>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</si>
  <si>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</si>
  <si>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</si>
  <si>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</si>
  <si>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</si>
  <si>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</si>
  <si>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</si>
  <si>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</si>
  <si>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</si>
  <si>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</si>
  <si>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</si>
  <si>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</si>
  <si>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</si>
  <si>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</si>
  <si>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</si>
  <si>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</si>
  <si>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</si>
  <si>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</si>
  <si>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</si>
  <si>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</si>
  <si>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</si>
  <si>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</si>
  <si>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</si>
  <si>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</si>
  <si>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</si>
  <si>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</si>
  <si>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</si>
  <si>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</si>
  <si>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</si>
  <si>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</si>
  <si>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</si>
  <si>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</si>
  <si>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</si>
  <si>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</si>
  <si>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</si>
  <si>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</si>
  <si>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</si>
  <si>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</si>
  <si>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</si>
  <si>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</si>
  <si>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</si>
  <si>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</si>
  <si>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</si>
  <si>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</si>
  <si>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</si>
  <si>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</si>
  <si>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</si>
  <si>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</si>
  <si>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</si>
  <si>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</si>
  <si>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</si>
  <si>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</si>
  <si>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</si>
  <si>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</si>
  <si>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</si>
  <si>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</si>
  <si>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</si>
  <si>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</si>
  <si>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</si>
  <si>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</si>
  <si>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</si>
  <si>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</si>
  <si>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</si>
  <si>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</si>
  <si>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</si>
  <si>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</si>
  <si>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</si>
  <si>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</si>
  <si>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</si>
  <si>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</si>
  <si>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</si>
  <si>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</si>
  <si>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</si>
  <si>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</si>
  <si>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</si>
  <si>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</si>
  <si>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</si>
  <si>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</si>
  <si>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</si>
  <si>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</si>
  <si>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</si>
  <si>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</si>
  <si>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</si>
  <si>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</si>
  <si>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</si>
  <si>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</si>
  <si>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</si>
  <si>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</si>
  <si>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</si>
  <si>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</si>
  <si>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</si>
  <si>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</si>
  <si>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</si>
  <si>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</si>
  <si>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</si>
  <si>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</si>
  <si>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</si>
  <si>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</si>
  <si>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</si>
  <si>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</si>
  <si>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</si>
  <si>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</si>
  <si>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</si>
  <si>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</si>
  <si>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</si>
  <si>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</si>
  <si>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</si>
  <si>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</si>
  <si>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</si>
  <si>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</si>
  <si>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</si>
  <si>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</si>
  <si>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</si>
  <si>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</si>
  <si>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</si>
  <si>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</si>
  <si>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</si>
  <si>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</si>
  <si>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</si>
  <si>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</si>
  <si>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</si>
  <si>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</si>
  <si>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</si>
  <si>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</si>
  <si>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</si>
  <si>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</si>
  <si>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</si>
  <si>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</si>
  <si>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</si>
  <si>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</si>
  <si>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</si>
  <si>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</si>
  <si>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</si>
  <si>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</si>
  <si>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</si>
  <si>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</si>
  <si>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</si>
  <si>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</si>
  <si>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</si>
  <si>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</si>
  <si>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</si>
  <si>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</si>
  <si>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</si>
  <si>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</si>
  <si>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</si>
  <si>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</si>
  <si>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</si>
  <si>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</si>
  <si>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</si>
  <si>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</si>
  <si>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</si>
  <si>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</si>
  <si>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</si>
  <si>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</si>
  <si>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</si>
  <si>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</si>
  <si>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</si>
  <si>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</si>
  <si>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</si>
  <si>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</si>
  <si>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</si>
  <si>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</si>
  <si>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</si>
  <si>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</si>
  <si>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</si>
  <si>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</si>
  <si>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</si>
  <si>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</si>
  <si>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</si>
  <si>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</si>
  <si>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</si>
  <si>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</si>
  <si>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</si>
  <si>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</si>
  <si>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</si>
  <si>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</si>
  <si>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</si>
  <si>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</si>
  <si>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</si>
  <si>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</si>
  <si>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</si>
  <si>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</si>
  <si>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</si>
  <si>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</si>
  <si>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</si>
  <si>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</si>
  <si>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</si>
  <si>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</si>
  <si>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</si>
  <si>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</si>
  <si>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</si>
  <si>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</si>
  <si>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</si>
  <si>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</si>
  <si>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</si>
  <si>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</si>
  <si>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</si>
  <si>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</si>
  <si>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</si>
  <si>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</si>
  <si>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</si>
  <si>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</si>
  <si>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</si>
  <si>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</si>
  <si>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</si>
  <si>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</si>
  <si>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</si>
  <si>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</si>
  <si>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</si>
  <si>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</si>
  <si>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</si>
  <si>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</si>
  <si>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</si>
  <si>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</si>
  <si>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</si>
  <si>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</si>
  <si>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</si>
  <si>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</si>
  <si>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</si>
  <si>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</si>
  <si>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</si>
  <si>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</si>
  <si>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</si>
  <si>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</si>
  <si>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</si>
  <si>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</si>
  <si>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</si>
  <si>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</si>
  <si>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</si>
  <si>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</si>
  <si>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</si>
  <si>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</si>
  <si>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</si>
  <si>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</si>
  <si>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</si>
  <si>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</si>
  <si>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</si>
  <si>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</si>
  <si>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</si>
  <si>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</si>
  <si>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</si>
  <si>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</si>
  <si>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</si>
  <si>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</si>
  <si>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</si>
  <si>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</si>
  <si>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</si>
  <si>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</si>
  <si>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</si>
  <si>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</si>
  <si>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</si>
  <si>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</si>
  <si>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</si>
  <si>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</si>
  <si>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</si>
  <si>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</si>
  <si>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</si>
  <si>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</si>
  <si>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</si>
  <si>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</si>
  <si>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</si>
  <si>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</si>
  <si>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</si>
  <si>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</si>
  <si>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</si>
  <si>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</si>
  <si>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</si>
  <si>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</si>
  <si>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</si>
  <si>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</si>
  <si>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</si>
  <si>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</si>
  <si>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</si>
  <si>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</si>
  <si>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</si>
  <si>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</si>
  <si>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</si>
  <si>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</si>
  <si>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</si>
  <si>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</si>
  <si>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</si>
  <si>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</si>
  <si>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</si>
  <si>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</si>
  <si>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</si>
  <si>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</si>
  <si>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</si>
  <si>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</si>
  <si>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</si>
  <si>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</si>
  <si>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</si>
  <si>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</si>
  <si>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</si>
  <si>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</si>
  <si>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</si>
  <si>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</si>
  <si>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</si>
  <si>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</si>
  <si>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</si>
  <si>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</si>
  <si>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</si>
  <si>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</si>
  <si>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</si>
  <si>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</si>
  <si>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</si>
  <si>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</si>
  <si>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</si>
  <si>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</si>
  <si>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</si>
  <si>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</si>
  <si>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</si>
  <si>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</si>
  <si>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</si>
  <si>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</si>
  <si>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</si>
  <si>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</si>
  <si>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</si>
  <si>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</si>
  <si>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</si>
  <si>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</si>
  <si>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</si>
  <si>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</si>
  <si>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</si>
  <si>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</si>
  <si>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</si>
  <si>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</si>
  <si>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</si>
  <si>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</si>
  <si>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</si>
  <si>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</si>
  <si>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</si>
  <si>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</si>
  <si>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</si>
  <si>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</si>
  <si>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</si>
  <si>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</si>
  <si>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</si>
  <si>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</si>
  <si>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</si>
  <si>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</si>
  <si>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</si>
  <si>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</si>
  <si>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</si>
  <si>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</si>
  <si>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</si>
  <si>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</si>
  <si>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</si>
  <si>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</si>
  <si>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</si>
  <si>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</si>
  <si>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</si>
  <si>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</si>
  <si>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</si>
  <si>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</si>
  <si>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</si>
  <si>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</si>
  <si>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</si>
  <si>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</si>
  <si>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</si>
  <si>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</si>
  <si>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</si>
  <si>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</si>
  <si>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</si>
  <si>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</si>
  <si>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</si>
  <si>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</si>
  <si>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</si>
  <si>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</si>
  <si>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</si>
  <si>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</si>
  <si>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</si>
  <si>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</si>
  <si>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</si>
  <si>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</si>
  <si>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</si>
  <si>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</si>
  <si>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</si>
  <si>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</si>
  <si>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</si>
  <si>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</si>
  <si>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</si>
  <si>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</si>
  <si>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</si>
  <si>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</si>
  <si>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</si>
  <si>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</si>
  <si>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</si>
  <si>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</si>
  <si>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</si>
  <si>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</si>
  <si>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</si>
  <si>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</si>
  <si>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</si>
  <si>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</si>
  <si>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</si>
  <si>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</si>
  <si>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</si>
  <si>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</si>
  <si>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</si>
  <si>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</si>
  <si>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</si>
  <si>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</si>
  <si>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</si>
  <si>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</si>
  <si>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</si>
  <si>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</si>
  <si>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</si>
  <si>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</si>
  <si>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</si>
  <si>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</si>
  <si>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</si>
  <si>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</si>
  <si>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</si>
  <si>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</si>
  <si>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</si>
  <si>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</si>
  <si>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</si>
  <si>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</si>
  <si>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</si>
  <si>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</si>
  <si>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</si>
  <si>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</si>
  <si>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</si>
  <si>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</si>
  <si>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</si>
  <si>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</si>
  <si>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</si>
  <si>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</si>
  <si>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</si>
  <si>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</si>
  <si>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</si>
  <si>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</si>
  <si>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</si>
  <si>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</si>
  <si>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</si>
  <si>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</si>
  <si>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</si>
  <si>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</si>
  <si>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</si>
  <si>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</si>
  <si>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</si>
  <si>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</si>
  <si>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</si>
  <si>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</si>
  <si>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</si>
  <si>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</si>
  <si>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</si>
  <si>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</si>
  <si>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</si>
  <si>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</si>
  <si>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</si>
  <si>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</si>
  <si>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</si>
  <si>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</si>
  <si>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</si>
  <si>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</si>
  <si>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</si>
  <si>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</si>
  <si>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</si>
  <si>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</si>
  <si>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</si>
  <si>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</si>
  <si>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</si>
  <si>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</si>
  <si>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</si>
  <si>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</si>
  <si>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</si>
  <si>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</si>
  <si>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</si>
  <si>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</si>
  <si>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</si>
  <si>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</si>
  <si>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</si>
  <si>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</si>
  <si>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</si>
  <si>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</si>
  <si>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</si>
  <si>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</si>
  <si>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</si>
  <si>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</si>
  <si>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</si>
  <si>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</si>
  <si>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</si>
  <si>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</si>
  <si>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</si>
  <si>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</si>
  <si>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</si>
  <si>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</si>
  <si>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</si>
  <si>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</si>
  <si>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</si>
  <si>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</si>
  <si>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</si>
  <si>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</si>
  <si>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</si>
  <si>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</si>
  <si>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</si>
  <si>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</si>
  <si>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</si>
  <si>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</si>
  <si>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</si>
  <si>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</si>
  <si>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</si>
  <si>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</si>
  <si>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</si>
  <si>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</si>
  <si>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</si>
  <si>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</si>
  <si>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</si>
  <si>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</si>
  <si>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</si>
  <si>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</si>
  <si>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</si>
  <si>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</si>
  <si>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</si>
  <si>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</si>
  <si>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</si>
  <si>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</si>
  <si>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</si>
  <si>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</si>
  <si>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</si>
  <si>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</si>
  <si>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</si>
  <si>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</si>
  <si>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</si>
  <si>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</si>
  <si>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</si>
  <si>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</si>
  <si>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</si>
  <si>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</si>
  <si>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</si>
  <si>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</si>
  <si>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</si>
  <si>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</si>
  <si>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</si>
  <si>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</si>
  <si>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</si>
  <si>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</si>
  <si>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</si>
  <si>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</si>
  <si>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</si>
  <si>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</si>
  <si>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</si>
  <si>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</si>
  <si>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</si>
  <si>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</si>
  <si>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</si>
  <si>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</si>
  <si>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</si>
  <si>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</si>
  <si>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</si>
  <si>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</si>
  <si>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</si>
  <si>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</si>
  <si>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</si>
  <si>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</si>
  <si>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</si>
  <si>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</si>
  <si>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</si>
  <si>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</si>
  <si>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</si>
  <si>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</si>
  <si>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</si>
  <si>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</si>
  <si>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</si>
  <si>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</si>
  <si>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</si>
  <si>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</si>
  <si>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</si>
  <si>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</si>
  <si>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</si>
  <si>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</si>
  <si>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</si>
  <si>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</si>
  <si>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</si>
  <si>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</si>
  <si>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</si>
  <si>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</si>
  <si>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</si>
  <si>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</si>
  <si>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</si>
  <si>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</si>
  <si>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</si>
  <si>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</si>
  <si>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</si>
  <si>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</si>
  <si>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</si>
  <si>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</si>
  <si>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</si>
  <si>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</si>
  <si>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</si>
  <si>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</si>
  <si>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</si>
  <si>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</si>
  <si>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</si>
  <si>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</si>
  <si>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</si>
  <si>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</si>
  <si>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</si>
  <si>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</si>
  <si>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</si>
  <si>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</si>
  <si>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</si>
  <si>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</si>
  <si>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</si>
  <si>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</si>
  <si>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</si>
  <si>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</si>
  <si>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</si>
  <si>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</si>
  <si>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</si>
  <si>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</si>
  <si>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</si>
  <si>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</si>
  <si>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</si>
  <si>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</si>
  <si>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</si>
  <si>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</si>
  <si>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</si>
  <si>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</si>
  <si>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</si>
  <si>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</si>
  <si>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</si>
  <si>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</si>
  <si>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</si>
  <si>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</si>
  <si>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</si>
  <si>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</si>
  <si>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</si>
  <si>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</si>
  <si>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</si>
  <si>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</si>
  <si>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</si>
  <si>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</si>
  <si>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</si>
  <si>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</si>
  <si>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</si>
  <si>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</si>
  <si>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</si>
  <si>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</si>
  <si>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</si>
  <si>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</si>
  <si>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</si>
  <si>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</si>
  <si>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</si>
  <si>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</si>
  <si>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</si>
  <si>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</si>
  <si>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</si>
  <si>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</si>
  <si>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</si>
  <si>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</si>
  <si>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</si>
  <si>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</si>
  <si>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</si>
  <si>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</si>
  <si>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</si>
  <si>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</si>
  <si>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</si>
  <si>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</si>
  <si>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</si>
  <si>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</si>
  <si>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</si>
  <si>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</si>
  <si>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</si>
  <si>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</si>
  <si>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</si>
  <si>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</si>
  <si>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</si>
  <si>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</si>
  <si>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</si>
  <si>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</si>
  <si>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</si>
  <si>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</si>
  <si>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</si>
  <si>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</si>
  <si>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</si>
  <si>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</si>
  <si>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</si>
  <si>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</si>
  <si>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</si>
  <si>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</si>
  <si>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</si>
  <si>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</si>
  <si>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</si>
  <si>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</si>
  <si>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</si>
  <si>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</si>
  <si>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</si>
  <si>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</si>
  <si>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</si>
  <si>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</si>
  <si>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</si>
  <si>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</si>
  <si>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</si>
  <si>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</si>
  <si>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</si>
  <si>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</si>
  <si>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</si>
  <si>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</si>
  <si>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</si>
  <si>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</si>
  <si>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</si>
  <si>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</si>
  <si>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</si>
  <si>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</si>
  <si>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</si>
  <si>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</si>
  <si>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</si>
  <si>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</si>
  <si>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</si>
  <si>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</si>
  <si>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</si>
  <si>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</si>
  <si>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</si>
  <si>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</si>
  <si>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</si>
  <si>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</si>
  <si>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</si>
  <si>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</si>
  <si>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</si>
  <si>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</si>
  <si>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</si>
  <si>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</si>
  <si>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</si>
  <si>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</si>
  <si>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</si>
  <si>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</si>
  <si>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</si>
  <si>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</si>
  <si>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</si>
  <si>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</si>
  <si>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</si>
  <si>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</si>
  <si>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</si>
  <si>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</si>
  <si>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</si>
  <si>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</si>
  <si>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</si>
  <si>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</si>
  <si>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</si>
  <si>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</si>
  <si>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</si>
  <si>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</si>
  <si>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</si>
  <si>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</si>
  <si>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</si>
  <si>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</si>
  <si>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</si>
  <si>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</si>
  <si>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</si>
  <si>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</si>
  <si>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</si>
  <si>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</si>
  <si>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</si>
  <si>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</si>
  <si>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</si>
  <si>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</si>
  <si>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</si>
  <si>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</si>
  <si>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</si>
  <si>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</si>
  <si>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</si>
  <si>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</si>
  <si>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</si>
  <si>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</si>
  <si>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</si>
  <si>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</si>
  <si>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</si>
  <si>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</si>
  <si>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</si>
  <si>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</si>
  <si>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</si>
  <si>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</si>
  <si>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</si>
  <si>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</si>
  <si>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</si>
  <si>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</si>
  <si>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</si>
  <si>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</si>
  <si>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</si>
  <si>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</si>
  <si>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</si>
  <si>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</si>
  <si>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</si>
  <si>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</si>
  <si>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</si>
  <si>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</si>
  <si>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</si>
  <si>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</si>
  <si>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</si>
  <si>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</si>
  <si>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</si>
  <si>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</si>
  <si>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</si>
  <si>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</si>
  <si>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</si>
  <si>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</si>
  <si>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</si>
  <si>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</si>
  <si>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</si>
  <si>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</si>
  <si>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</si>
  <si>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</si>
  <si>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</si>
  <si>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</si>
  <si>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</si>
  <si>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</si>
  <si>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</si>
  <si>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</si>
  <si>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</si>
  <si>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</si>
  <si>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</si>
  <si>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</si>
  <si>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</si>
  <si>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</si>
  <si>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</si>
  <si>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</si>
  <si>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</si>
  <si>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</si>
  <si>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</si>
  <si>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</si>
  <si>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</si>
  <si>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</si>
  <si>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</si>
  <si>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</si>
  <si>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</si>
  <si>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</si>
  <si>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</si>
  <si>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</si>
  <si>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</si>
  <si>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</si>
  <si>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</si>
  <si>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</si>
  <si>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</si>
  <si>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</si>
  <si>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</si>
  <si>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</si>
  <si>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</si>
  <si>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</si>
  <si>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</si>
  <si>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</si>
  <si>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</si>
  <si>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</si>
  <si>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</si>
  <si>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</si>
  <si>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</si>
  <si>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</si>
  <si>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</si>
  <si>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</si>
  <si>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</si>
  <si>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</si>
  <si>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</si>
  <si>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</si>
  <si>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</si>
  <si>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</si>
  <si>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</si>
  <si>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</si>
  <si>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</si>
  <si>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</si>
  <si>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</si>
  <si>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</si>
  <si>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</si>
  <si>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</si>
  <si>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</si>
  <si>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</si>
  <si>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</si>
  <si>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</si>
  <si>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</si>
  <si>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</si>
  <si>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</si>
  <si>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</si>
  <si>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</si>
  <si>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</si>
  <si>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</si>
  <si>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</si>
  <si>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</si>
  <si>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</si>
  <si>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</si>
  <si>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</si>
  <si>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</si>
  <si>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</si>
  <si>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</si>
  <si>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</si>
  <si>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</si>
  <si>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</si>
  <si>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</si>
  <si>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</si>
  <si>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</si>
  <si>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</si>
  <si>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</si>
  <si>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</si>
  <si>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</si>
  <si>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</si>
  <si>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</si>
  <si>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</si>
  <si>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</si>
  <si>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</si>
  <si>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</si>
  <si>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</si>
  <si>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</si>
  <si>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</si>
  <si>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</si>
  <si>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</si>
  <si>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</si>
  <si>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</si>
  <si>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</si>
  <si>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</si>
  <si>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</si>
  <si>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</si>
  <si>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</si>
  <si>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</si>
  <si>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</si>
  <si>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</si>
  <si>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</si>
  <si>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</si>
  <si>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</si>
  <si>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</si>
  <si>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</si>
  <si>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</si>
  <si>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</si>
  <si>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</si>
  <si>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</si>
  <si>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</si>
  <si>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</si>
  <si>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</si>
  <si>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</si>
  <si>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</si>
  <si>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</si>
  <si>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</si>
  <si>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</si>
  <si>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</si>
  <si>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</si>
  <si>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</si>
  <si>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</si>
  <si>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</si>
  <si>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</si>
  <si>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</si>
  <si>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</si>
  <si>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</si>
  <si>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</si>
  <si>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</si>
  <si>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</si>
  <si>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</si>
  <si>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</si>
  <si>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</si>
  <si>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</si>
  <si>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</si>
  <si>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</si>
  <si>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</si>
  <si>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</si>
  <si>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</si>
  <si>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</si>
  <si>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</si>
  <si>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</si>
  <si>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</si>
  <si>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</si>
  <si>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</si>
  <si>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</si>
  <si>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</si>
  <si>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</si>
  <si>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</si>
  <si>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</si>
  <si>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</si>
  <si>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</si>
  <si>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</si>
  <si>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</si>
  <si>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</si>
  <si>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</si>
  <si>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</si>
  <si>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</si>
  <si>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</si>
  <si>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</si>
  <si>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</si>
  <si>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</si>
  <si>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</si>
  <si>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</si>
  <si>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</si>
  <si>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</si>
  <si>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</si>
  <si>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</si>
  <si>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</si>
  <si>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</si>
  <si>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</si>
  <si>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</si>
  <si>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</si>
  <si>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</si>
  <si>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</si>
  <si>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</si>
  <si>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</si>
  <si>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</si>
  <si>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</si>
  <si>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</si>
  <si>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</si>
  <si>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</si>
  <si>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</si>
  <si>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</si>
  <si>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</si>
  <si>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</si>
  <si>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</si>
  <si>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</si>
  <si>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</si>
  <si>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</si>
  <si>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</si>
  <si>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</si>
  <si>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</si>
  <si>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</si>
  <si>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</si>
  <si>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</si>
  <si>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</si>
  <si>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</si>
  <si>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</si>
  <si>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</si>
  <si>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</si>
  <si>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</si>
  <si>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</si>
  <si>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</si>
  <si>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</si>
  <si>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</si>
  <si>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</si>
  <si>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</si>
  <si>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</si>
  <si>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</si>
  <si>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</si>
  <si>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</si>
  <si>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</si>
  <si>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</si>
  <si>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</si>
  <si>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</si>
  <si>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</si>
  <si>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</si>
  <si>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</si>
  <si>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</si>
  <si>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</si>
  <si>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</si>
  <si>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</si>
  <si>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</si>
  <si>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</si>
  <si>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</si>
  <si>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</si>
  <si>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</si>
  <si>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</si>
  <si>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</si>
  <si>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</si>
  <si>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</si>
  <si>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</si>
  <si>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</si>
  <si>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</si>
  <si>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</si>
  <si>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</si>
  <si>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</si>
  <si>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</si>
  <si>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</si>
  <si>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</si>
  <si>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</si>
  <si>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</si>
  <si>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</si>
  <si>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</si>
  <si>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</si>
  <si>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</si>
  <si>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</si>
  <si>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</si>
  <si>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</si>
  <si>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</si>
  <si>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</si>
  <si>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</si>
  <si>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</si>
  <si>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</si>
  <si>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</si>
  <si>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</si>
  <si>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</si>
  <si>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</si>
  <si>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</si>
  <si>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</si>
  <si>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</si>
  <si>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</si>
  <si>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</si>
  <si>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</si>
  <si>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</si>
  <si>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</si>
  <si>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</si>
  <si>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</si>
  <si>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</si>
  <si>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</si>
  <si>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</si>
  <si>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</si>
  <si>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</si>
  <si>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</si>
  <si>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</si>
  <si>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</si>
  <si>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</si>
  <si>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</si>
  <si>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</si>
  <si>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</si>
  <si>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</si>
  <si>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</si>
  <si>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</si>
  <si>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</si>
  <si>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</si>
  <si>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</si>
  <si>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</si>
  <si>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</si>
  <si>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</si>
  <si>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</si>
  <si>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</si>
  <si>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</si>
  <si>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</si>
  <si>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</si>
  <si>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</si>
  <si>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</si>
  <si>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</si>
  <si>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</si>
  <si>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</si>
  <si>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</si>
  <si>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</si>
  <si>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</si>
  <si>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</si>
  <si>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</si>
  <si>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</si>
  <si>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</si>
  <si>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</si>
  <si>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</si>
  <si>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</si>
  <si>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</si>
  <si>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</si>
  <si>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</si>
  <si>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</si>
  <si>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</si>
  <si>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</si>
  <si>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</si>
  <si>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</si>
  <si>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</si>
  <si>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</si>
  <si>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</si>
  <si>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</si>
  <si>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</si>
  <si>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</si>
  <si>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</si>
  <si>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</si>
  <si>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</si>
  <si>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</si>
  <si>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</si>
  <si>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</si>
  <si>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</si>
  <si>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</si>
  <si>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</si>
  <si>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</si>
  <si>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</si>
  <si>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</si>
  <si>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</si>
  <si>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</si>
  <si>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</si>
  <si>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</si>
  <si>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</si>
  <si>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</si>
  <si>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</si>
  <si>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</si>
  <si>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</si>
  <si>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</si>
  <si>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</si>
  <si>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</si>
  <si>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</si>
  <si>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</si>
  <si>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</si>
  <si>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</si>
  <si>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</si>
  <si>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</si>
  <si>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</si>
  <si>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</si>
  <si>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</si>
  <si>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</si>
  <si>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</si>
  <si>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</si>
  <si>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</si>
  <si>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</si>
  <si>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</si>
  <si>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</si>
  <si>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</si>
  <si>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</si>
  <si>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</si>
  <si>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</si>
  <si>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</si>
  <si>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</si>
  <si>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</si>
  <si>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</si>
  <si>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</si>
  <si>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</si>
  <si>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</si>
  <si>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</si>
  <si>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</si>
  <si>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</si>
  <si>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</si>
  <si>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</si>
  <si>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</si>
  <si>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</si>
  <si>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</si>
  <si>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</si>
  <si>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</si>
  <si>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</si>
  <si>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</si>
  <si>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</si>
  <si>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</si>
  <si>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</si>
  <si>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</si>
  <si>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</si>
  <si>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</si>
  <si>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</si>
  <si>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</si>
  <si>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</si>
  <si>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</si>
  <si>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</si>
  <si>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</si>
  <si>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</si>
  <si>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</si>
  <si>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</si>
  <si>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</si>
  <si>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</si>
  <si>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</si>
  <si>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</si>
  <si>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</si>
  <si>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</si>
  <si>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</si>
  <si>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</si>
  <si>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</si>
  <si>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</si>
  <si>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</si>
  <si>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</si>
  <si>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</si>
  <si>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</si>
  <si>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</si>
  <si>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</si>
  <si>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</si>
  <si>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</si>
  <si>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</si>
  <si>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</si>
  <si>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</si>
  <si>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</si>
  <si>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</si>
  <si>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</si>
  <si>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</si>
  <si>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</si>
  <si>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</si>
  <si>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</si>
  <si>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</si>
  <si>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</si>
  <si>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</si>
  <si>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</si>
  <si>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</si>
  <si>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</si>
  <si>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</si>
  <si>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</si>
  <si>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</si>
  <si>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</si>
  <si>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</si>
  <si>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</si>
  <si>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</si>
  <si>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</si>
  <si>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</si>
  <si>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</si>
  <si>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</si>
  <si>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</si>
  <si>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</si>
  <si>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</si>
  <si>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</si>
  <si>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</si>
  <si>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</si>
  <si>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</si>
  <si>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</si>
  <si>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</si>
  <si>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</si>
  <si>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</si>
  <si>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</si>
  <si>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</si>
  <si>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</si>
  <si>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</si>
  <si>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</si>
  <si>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</si>
  <si>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</si>
  <si>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</si>
  <si>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</si>
  <si>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</si>
  <si>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</si>
  <si>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</si>
  <si>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</si>
  <si>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</si>
  <si>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</si>
  <si>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</si>
  <si>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</si>
  <si>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</si>
  <si>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</si>
  <si>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</si>
  <si>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</si>
  <si>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</si>
  <si>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</si>
  <si>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</si>
  <si>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</si>
  <si>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</si>
  <si>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</si>
  <si>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</si>
  <si>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</si>
  <si>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</si>
  <si>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</si>
  <si>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</si>
  <si>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</si>
  <si>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</si>
  <si>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</si>
  <si>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</si>
  <si>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</si>
  <si>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</si>
  <si>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</si>
  <si>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</si>
  <si>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</si>
  <si>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</si>
  <si>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</si>
  <si>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</si>
  <si>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</si>
  <si>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</si>
  <si>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</si>
  <si>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</si>
  <si>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</si>
  <si>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</si>
  <si>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</si>
  <si>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</si>
  <si>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</si>
  <si>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</si>
  <si>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</si>
  <si>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</si>
  <si>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</si>
  <si>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</si>
  <si>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</si>
  <si>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</si>
  <si>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</si>
  <si>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</si>
  <si>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</si>
  <si>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</si>
  <si>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</si>
  <si>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</si>
  <si>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</si>
  <si>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</si>
  <si>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</si>
  <si>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</si>
  <si>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</si>
  <si>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</si>
  <si>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</si>
  <si>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</si>
  <si>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</si>
  <si>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</si>
  <si>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</si>
  <si>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</si>
  <si>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</si>
  <si>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</si>
  <si>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</si>
  <si>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</si>
  <si>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</si>
  <si>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</si>
  <si>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</si>
  <si>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</si>
  <si>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</si>
  <si>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</si>
  <si>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</si>
  <si>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</si>
  <si>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</si>
  <si>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</si>
  <si>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</si>
  <si>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</si>
  <si>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</si>
  <si>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</si>
  <si>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</si>
  <si>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</si>
  <si>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</si>
  <si>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</si>
  <si>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</si>
  <si>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</si>
  <si>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</si>
  <si>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</si>
  <si>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</si>
  <si>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</si>
  <si>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</si>
  <si>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</si>
  <si>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</si>
  <si>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</si>
  <si>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</si>
  <si>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</si>
  <si>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</si>
  <si>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</si>
  <si>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</si>
  <si>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</si>
  <si>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</si>
  <si>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</si>
  <si>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</si>
  <si>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</si>
  <si>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</si>
  <si>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</si>
  <si>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</si>
  <si>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</si>
  <si>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</si>
  <si>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</si>
  <si>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</si>
  <si>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</si>
  <si>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</si>
  <si>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</si>
  <si>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</si>
  <si>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</si>
  <si>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</si>
  <si>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</si>
  <si>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</si>
  <si>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</si>
  <si>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</si>
  <si>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</si>
  <si>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</si>
  <si>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</si>
  <si>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</si>
  <si>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</si>
  <si>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</si>
  <si>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</si>
  <si>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</si>
  <si>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</si>
  <si>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</si>
  <si>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</si>
  <si>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</si>
  <si>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</si>
  <si>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</si>
  <si>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</si>
  <si>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</si>
  <si>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</si>
  <si>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</si>
  <si>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</si>
  <si>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</si>
  <si>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</si>
  <si>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</si>
  <si>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</si>
  <si>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</si>
  <si>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</si>
  <si>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</si>
  <si>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</si>
  <si>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</si>
  <si>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</si>
  <si>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</si>
  <si>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</si>
  <si>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</si>
  <si>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</si>
  <si>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</si>
  <si>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</si>
  <si>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</si>
  <si>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</si>
  <si>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</si>
  <si>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</si>
  <si>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</si>
  <si>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</si>
  <si>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</si>
  <si>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</si>
  <si>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</si>
  <si>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</si>
  <si>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</si>
  <si>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</si>
  <si>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</si>
  <si>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</si>
  <si>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</si>
  <si>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</si>
  <si>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</si>
  <si>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</si>
  <si>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</si>
  <si>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</si>
  <si>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</si>
  <si>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</si>
  <si>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</si>
  <si>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</si>
  <si>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</si>
  <si>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</si>
  <si>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</si>
  <si>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</si>
  <si>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</si>
  <si>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</si>
  <si>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</si>
  <si>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</si>
  <si>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</si>
  <si>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</si>
  <si>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</si>
  <si>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</si>
  <si>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</si>
  <si>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</si>
  <si>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</si>
  <si>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</si>
  <si>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</si>
  <si>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</si>
  <si>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</si>
  <si>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</si>
  <si>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</si>
  <si>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</si>
  <si>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</si>
  <si>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</si>
  <si>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</si>
  <si>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</si>
  <si>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</si>
  <si>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</si>
  <si>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</si>
  <si>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</si>
  <si>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</si>
  <si>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</si>
  <si>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</si>
  <si>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</si>
  <si>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</si>
  <si>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</si>
  <si>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</si>
  <si>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</si>
  <si>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</si>
  <si>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</si>
  <si>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</si>
  <si>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</si>
  <si>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</si>
  <si>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</si>
  <si>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</si>
  <si>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</si>
  <si>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</si>
  <si>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</si>
  <si>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</si>
  <si>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</si>
  <si>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</si>
  <si>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</si>
  <si>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</si>
  <si>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</si>
  <si>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</si>
  <si>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</si>
  <si>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</si>
  <si>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</si>
  <si>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</si>
  <si>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</si>
  <si>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</si>
  <si>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</si>
  <si>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</si>
  <si>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</si>
  <si>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</si>
  <si>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</si>
  <si>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</si>
  <si>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</si>
  <si>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</si>
  <si>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</si>
  <si>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</si>
  <si>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</si>
  <si>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</si>
  <si>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</si>
  <si>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</si>
  <si>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</si>
  <si>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</si>
  <si>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</si>
  <si>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</si>
  <si>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</si>
  <si>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</si>
  <si>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</si>
  <si>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</si>
  <si>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</si>
  <si>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</si>
  <si>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</si>
  <si>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</si>
  <si>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</si>
  <si>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</si>
  <si>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</si>
  <si>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</si>
  <si>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</si>
  <si>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</si>
  <si>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</si>
  <si>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</si>
  <si>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</si>
  <si>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</si>
  <si>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</si>
  <si>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</si>
  <si>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</si>
  <si>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</si>
  <si>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</si>
  <si>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</si>
  <si>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</si>
  <si>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</si>
  <si>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</si>
  <si>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</si>
  <si>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</si>
  <si>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</si>
  <si>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</si>
  <si>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</si>
  <si>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</si>
  <si>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</si>
  <si>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</si>
  <si>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</si>
  <si>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</si>
  <si>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</si>
  <si>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</si>
  <si>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</si>
  <si>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</si>
  <si>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</si>
  <si>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</si>
  <si>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</si>
  <si>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</si>
  <si>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</si>
  <si>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</si>
  <si>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</si>
  <si>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</si>
  <si>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</si>
  <si>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</si>
  <si>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</si>
  <si>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</si>
  <si>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</si>
  <si>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</si>
  <si>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</si>
  <si>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</si>
  <si>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</si>
  <si>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</si>
  <si>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</si>
  <si>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</si>
  <si>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</si>
  <si>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</si>
  <si>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</si>
  <si>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</si>
  <si>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</si>
  <si>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</si>
  <si>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</si>
  <si>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</si>
  <si>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</si>
  <si>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</si>
  <si>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</si>
  <si>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</si>
  <si>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</si>
  <si>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</si>
  <si>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</si>
  <si>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</si>
  <si>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</si>
  <si>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</si>
  <si>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</si>
  <si>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</si>
  <si>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</si>
  <si>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</si>
  <si>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</si>
  <si>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</si>
  <si>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</si>
  <si>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</si>
  <si>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</si>
  <si>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</si>
  <si>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</si>
  <si>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</si>
  <si>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</si>
  <si>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</si>
  <si>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</si>
  <si>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</si>
  <si>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</si>
  <si>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</si>
  <si>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</si>
  <si>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</si>
  <si>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</si>
  <si>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</si>
  <si>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</si>
  <si>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</si>
  <si>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</si>
  <si>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</si>
  <si>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</si>
  <si>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</si>
  <si>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</si>
  <si>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</si>
  <si>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</si>
  <si>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</si>
  <si>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</si>
  <si>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</si>
  <si>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</si>
  <si>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</si>
  <si>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</si>
  <si>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</si>
  <si>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</si>
  <si>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</si>
  <si>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</si>
  <si>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</si>
  <si>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</si>
  <si>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</si>
  <si>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</si>
  <si>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</si>
  <si>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</si>
  <si>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</si>
  <si>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</si>
  <si>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</si>
  <si>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</si>
  <si>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</si>
  <si>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</si>
  <si>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</si>
  <si>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</si>
  <si>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</si>
  <si>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</si>
  <si>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</si>
  <si>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</si>
  <si>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</si>
  <si>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</si>
  <si>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</si>
  <si>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</si>
  <si>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</si>
  <si>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</si>
  <si>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</si>
  <si>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</si>
  <si>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</si>
  <si>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</si>
  <si>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</si>
  <si>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</si>
  <si>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</si>
  <si>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</si>
  <si>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</si>
  <si>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</si>
  <si>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</si>
  <si>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</si>
  <si>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</si>
  <si>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</si>
  <si>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</si>
  <si>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</si>
  <si>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</si>
  <si>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</si>
  <si>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</si>
  <si>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</si>
  <si>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</si>
  <si>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</si>
  <si>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</si>
  <si>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</si>
  <si>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</si>
  <si>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</si>
  <si>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</si>
  <si>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</si>
  <si>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</si>
  <si>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</si>
  <si>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</si>
  <si>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</si>
  <si>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</si>
  <si>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</si>
  <si>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</si>
  <si>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</si>
  <si>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</si>
  <si>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</si>
  <si>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</si>
  <si>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</si>
  <si>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</si>
  <si>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</si>
  <si>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</si>
  <si>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</si>
  <si>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</si>
  <si>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</si>
  <si>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</si>
  <si>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</si>
  <si>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</si>
  <si>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</si>
  <si>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</si>
  <si>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</si>
  <si>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</si>
  <si>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</si>
  <si>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</si>
  <si>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</si>
  <si>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</si>
  <si>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</si>
  <si>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</si>
  <si>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</si>
  <si>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</si>
  <si>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</si>
  <si>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</si>
  <si>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</si>
  <si>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</si>
  <si>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</si>
  <si>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</si>
  <si>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</si>
  <si>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</si>
  <si>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</si>
  <si>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</si>
  <si>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</si>
  <si>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</si>
  <si>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</si>
  <si>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</si>
  <si>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</si>
  <si>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</si>
  <si>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</si>
  <si>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</si>
  <si>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</si>
  <si>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</si>
  <si>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</si>
  <si>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</si>
  <si>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</si>
  <si>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</si>
  <si>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</si>
  <si>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</si>
  <si>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</si>
  <si>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</si>
  <si>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</si>
  <si>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</si>
  <si>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</si>
  <si>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</si>
  <si>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</si>
  <si>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</si>
  <si>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</si>
  <si>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</si>
  <si>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</si>
  <si>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</si>
  <si>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</si>
  <si>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</si>
  <si>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</si>
  <si>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</si>
  <si>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</si>
  <si>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</si>
  <si>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</si>
  <si>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</si>
  <si>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</si>
  <si>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</si>
  <si>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</si>
  <si>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</si>
  <si>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</si>
  <si>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</si>
  <si>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</si>
  <si>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</si>
  <si>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</si>
  <si>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</si>
  <si>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</si>
  <si>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</si>
  <si>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</si>
  <si>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</si>
  <si>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</si>
  <si>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</si>
  <si>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</si>
  <si>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</si>
  <si>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</si>
  <si>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</si>
  <si>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</si>
  <si>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</si>
  <si>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</si>
  <si>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</si>
  <si>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</si>
  <si>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</si>
  <si>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</si>
  <si>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</si>
  <si>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</si>
  <si>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</si>
  <si>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</si>
  <si>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</si>
  <si>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</si>
  <si>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</si>
  <si>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</si>
  <si>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</si>
  <si>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</si>
  <si>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</si>
  <si>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</si>
  <si>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</si>
  <si>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</si>
  <si>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</si>
  <si>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</si>
  <si>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</si>
  <si>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</si>
  <si>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</si>
  <si>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</si>
  <si>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</si>
  <si>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</si>
  <si>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</si>
  <si>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</si>
  <si>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</si>
  <si>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</si>
  <si>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</si>
  <si>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</si>
  <si>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</si>
  <si>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</si>
  <si>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</si>
  <si>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</si>
  <si>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</si>
  <si>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</si>
  <si>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</si>
  <si>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</si>
  <si>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</si>
  <si>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</si>
  <si>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</si>
  <si>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</si>
  <si>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</si>
  <si>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</si>
  <si>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</si>
  <si>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</si>
  <si>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</si>
  <si>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</si>
  <si>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</si>
  <si>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</si>
  <si>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</si>
  <si>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</si>
  <si>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</si>
  <si>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</si>
  <si>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</si>
  <si>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</si>
  <si>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</si>
  <si>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</si>
  <si>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</si>
  <si>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</si>
  <si>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</si>
  <si>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</si>
  <si>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</si>
  <si>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</si>
  <si>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</si>
  <si>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</si>
  <si>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</si>
  <si>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</si>
  <si>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</si>
  <si>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</si>
  <si>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</si>
  <si>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</si>
  <si>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</si>
  <si>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</si>
  <si>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</si>
  <si>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</si>
  <si>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</si>
  <si>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</si>
  <si>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</si>
  <si>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</si>
  <si>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</si>
  <si>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</si>
  <si>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</si>
  <si>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</si>
  <si>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</si>
  <si>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</si>
  <si>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</si>
  <si>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</si>
  <si>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</si>
  <si>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</si>
  <si>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</si>
  <si>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</si>
  <si>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</si>
  <si>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</si>
  <si>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</si>
  <si>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</si>
  <si>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</si>
  <si>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</si>
  <si>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</si>
  <si>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</si>
  <si>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</si>
  <si>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</si>
  <si>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</si>
  <si>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</si>
  <si>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</si>
  <si>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</si>
  <si>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</si>
  <si>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</si>
  <si>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</si>
  <si>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</si>
  <si>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</si>
  <si>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</si>
  <si>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</si>
  <si>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</si>
  <si>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</si>
  <si>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</si>
  <si>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</si>
  <si>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</si>
  <si>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</si>
  <si>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</si>
  <si>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</si>
  <si>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</si>
  <si>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</si>
  <si>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</si>
  <si>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</si>
  <si>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</si>
  <si>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</si>
  <si>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</si>
  <si>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</si>
  <si>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</si>
  <si>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</si>
  <si>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</si>
  <si>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</si>
  <si>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</si>
  <si>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</si>
  <si>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</si>
  <si>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</si>
  <si>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</si>
  <si>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</si>
  <si>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</si>
  <si>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</si>
  <si>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</si>
  <si>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</si>
  <si>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</si>
  <si>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</si>
  <si>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</si>
  <si>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</si>
  <si>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</si>
  <si>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</si>
  <si>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</si>
  <si>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</si>
  <si>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</si>
  <si>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</si>
  <si>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</si>
  <si>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</si>
  <si>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</si>
  <si>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</si>
  <si>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</si>
  <si>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</si>
  <si>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</si>
  <si>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</si>
  <si>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</si>
  <si>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</si>
  <si>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</si>
  <si>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</si>
  <si>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</si>
  <si>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</si>
  <si>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</si>
  <si>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</si>
  <si>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</si>
  <si>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</si>
  <si>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</si>
  <si>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</si>
  <si>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</si>
  <si>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</si>
  <si>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</si>
  <si>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</si>
  <si>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</si>
  <si>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</si>
  <si>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</si>
  <si>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</si>
  <si>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</si>
  <si>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</si>
  <si>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</si>
  <si>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</si>
  <si>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</si>
  <si>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</si>
  <si>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</si>
  <si>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</si>
  <si>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</si>
  <si>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</si>
  <si>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</si>
  <si>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</si>
  <si>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</si>
  <si>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</si>
  <si>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</si>
  <si>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</si>
  <si>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</si>
  <si>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</si>
  <si>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</si>
  <si>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</si>
  <si>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</si>
  <si>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</si>
  <si>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</si>
  <si>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</si>
  <si>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</si>
  <si>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</si>
  <si>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</si>
  <si>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</si>
  <si>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</si>
  <si>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</si>
  <si>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</si>
  <si>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</si>
  <si>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</si>
  <si>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</si>
  <si>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</si>
  <si>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</si>
  <si>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</si>
  <si>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</si>
  <si>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</si>
  <si>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</si>
  <si>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</si>
  <si>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</si>
  <si>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</si>
  <si>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</si>
  <si>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</si>
  <si>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</si>
  <si>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</si>
  <si>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</si>
  <si>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</si>
  <si>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</si>
  <si>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</si>
  <si>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</si>
  <si>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</si>
  <si>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</si>
  <si>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</si>
  <si>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</si>
  <si>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</si>
  <si>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</si>
  <si>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</si>
  <si>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</si>
  <si>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</si>
  <si>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</si>
  <si>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</si>
  <si>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</si>
  <si>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</si>
  <si>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</si>
  <si>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</si>
  <si>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</si>
  <si>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</si>
  <si>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</si>
  <si>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</si>
  <si>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</si>
  <si>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</si>
  <si>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</si>
  <si>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</si>
  <si>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</si>
  <si>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</si>
  <si>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</si>
  <si>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</si>
  <si>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</si>
  <si>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</si>
  <si>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</si>
  <si>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</si>
  <si>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</si>
  <si>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</si>
  <si>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</si>
  <si>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</si>
  <si>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</si>
  <si>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</si>
  <si>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</si>
  <si>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</si>
  <si>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</si>
  <si>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</si>
  <si>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</si>
  <si>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</si>
  <si>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</si>
  <si>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</si>
  <si>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</si>
  <si>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</si>
  <si>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</si>
  <si>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</si>
  <si>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</si>
  <si>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</si>
  <si>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</si>
  <si>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</si>
  <si>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</si>
  <si>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</si>
  <si>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</si>
  <si>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</si>
  <si>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</si>
  <si>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</si>
  <si>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</si>
  <si>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</si>
  <si>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</si>
  <si>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</si>
  <si>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</si>
  <si>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</si>
  <si>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</si>
  <si>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</si>
  <si>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</si>
  <si>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</si>
  <si>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</si>
  <si>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</si>
  <si>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</si>
  <si>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</si>
  <si>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</si>
  <si>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</si>
  <si>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</si>
  <si>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</si>
  <si>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</si>
  <si>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</si>
  <si>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</si>
  <si>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</si>
  <si>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</si>
  <si>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</si>
  <si>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</si>
  <si>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</si>
  <si>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</si>
  <si>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</si>
  <si>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</si>
  <si>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</si>
  <si>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</si>
  <si>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</si>
  <si>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</si>
  <si>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</si>
  <si>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</si>
  <si>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</si>
  <si>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</si>
  <si>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</si>
  <si>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</si>
  <si>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</si>
  <si>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</si>
  <si>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</si>
  <si>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</si>
  <si>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</si>
  <si>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</si>
  <si>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</si>
  <si>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</si>
  <si>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</si>
  <si>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</si>
  <si>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</si>
  <si>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</si>
  <si>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</si>
  <si>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</si>
  <si>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</si>
  <si>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</si>
  <si>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</si>
  <si>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</si>
  <si>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</si>
  <si>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</si>
  <si>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</si>
  <si>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</si>
  <si>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</si>
  <si>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</si>
  <si>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</si>
  <si>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</si>
  <si>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</si>
  <si>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</si>
  <si>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</si>
  <si>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</si>
  <si>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</si>
  <si>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</si>
  <si>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</si>
  <si>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</si>
  <si>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</si>
  <si>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</si>
  <si>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</si>
  <si>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</si>
  <si>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</si>
  <si>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</si>
  <si>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</si>
  <si>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</si>
  <si>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</si>
  <si>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</si>
  <si>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</si>
  <si>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</si>
  <si>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</si>
  <si>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</si>
  <si>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</si>
  <si>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</si>
  <si>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</si>
  <si>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</si>
  <si>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</si>
  <si>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</si>
  <si>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</si>
  <si>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</si>
  <si>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</si>
  <si>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</si>
  <si>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</si>
  <si>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</si>
  <si>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</si>
  <si>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</si>
  <si>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</si>
  <si>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</si>
  <si>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</si>
  <si>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</si>
  <si>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</si>
  <si>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</si>
  <si>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</si>
  <si>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</si>
  <si>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</si>
  <si>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</si>
  <si>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</si>
  <si>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</si>
  <si>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</si>
  <si>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</si>
  <si>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</si>
  <si>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</si>
  <si>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</si>
  <si>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</si>
  <si>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</si>
  <si>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</si>
  <si>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</si>
  <si>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</si>
  <si>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</si>
  <si>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</si>
  <si>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</si>
  <si>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</si>
  <si>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</si>
  <si>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</si>
  <si>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</si>
  <si>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</si>
  <si>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</si>
  <si>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</si>
  <si>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</si>
  <si>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</si>
  <si>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</si>
  <si>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</si>
  <si>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</si>
  <si>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</si>
  <si>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</si>
  <si>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</si>
  <si>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</si>
  <si>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</si>
  <si>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</si>
  <si>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</si>
  <si>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</si>
  <si>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</si>
  <si>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</si>
  <si>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</si>
  <si>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</si>
  <si>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</si>
  <si>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</si>
  <si>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</si>
  <si>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</si>
  <si>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</si>
  <si>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</si>
  <si>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</si>
  <si>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</si>
  <si>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</si>
  <si>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</si>
  <si>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</si>
  <si>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</si>
  <si>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</si>
  <si>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</si>
  <si>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</si>
  <si>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</si>
  <si>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</si>
  <si>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</si>
  <si>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</si>
  <si>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</si>
  <si>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</si>
  <si>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</si>
  <si>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</si>
  <si>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</si>
  <si>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</si>
  <si>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</si>
  <si>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</si>
  <si>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</si>
  <si>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</si>
  <si>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</si>
  <si>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</si>
  <si>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</si>
  <si>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</si>
  <si>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</si>
  <si>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</si>
  <si>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</si>
  <si>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</si>
  <si>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</si>
  <si>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</si>
  <si>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</si>
  <si>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</si>
  <si>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</si>
  <si>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</si>
  <si>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</si>
  <si>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</si>
  <si>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</si>
  <si>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</si>
  <si>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</si>
  <si>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</si>
  <si>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</si>
  <si>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</si>
  <si>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</si>
  <si>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</si>
  <si>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</si>
  <si>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</si>
  <si>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</si>
  <si>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</si>
  <si>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</si>
  <si>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</si>
  <si>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</si>
  <si>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</si>
  <si>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</si>
  <si>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</si>
  <si>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</si>
  <si>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</si>
  <si>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</si>
  <si>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</si>
  <si>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</si>
  <si>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</si>
  <si>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</si>
  <si>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</si>
  <si>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</si>
  <si>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</si>
  <si>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</si>
  <si>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</si>
  <si>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</si>
  <si>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</si>
  <si>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</si>
  <si>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</si>
  <si>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</si>
  <si>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</si>
  <si>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</si>
  <si>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</si>
  <si>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</si>
  <si>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</si>
  <si>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</si>
  <si>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</si>
  <si>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</si>
  <si>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</si>
  <si>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</si>
  <si>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</si>
  <si>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</si>
  <si>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</si>
  <si>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</si>
  <si>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</si>
  <si>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</si>
  <si>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</si>
  <si>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</si>
  <si>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</si>
  <si>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</si>
  <si>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</si>
  <si>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</si>
  <si>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</si>
  <si>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</si>
  <si>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</si>
  <si>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</si>
  <si>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</si>
  <si>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</si>
  <si>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</si>
  <si>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</si>
  <si>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</si>
  <si>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</si>
  <si>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</si>
  <si>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</si>
  <si>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</si>
  <si>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</si>
  <si>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</si>
  <si>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</si>
  <si>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</si>
  <si>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</si>
  <si>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</si>
  <si>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</si>
  <si>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</si>
  <si>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</si>
  <si>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</si>
  <si>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</si>
  <si>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</si>
  <si>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</si>
  <si>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</si>
  <si>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</si>
  <si>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</si>
  <si>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</si>
  <si>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</si>
  <si>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</si>
  <si>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</si>
  <si>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</si>
  <si>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</si>
  <si>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</si>
  <si>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</si>
  <si>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</si>
  <si>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</si>
  <si>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</si>
  <si>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</si>
  <si>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</si>
  <si>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</si>
  <si>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</si>
  <si>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</si>
  <si>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</si>
  <si>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</si>
  <si>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</si>
  <si>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</si>
  <si>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</si>
  <si>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</si>
  <si>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</si>
  <si>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</si>
  <si>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</si>
  <si>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</si>
  <si>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</si>
  <si>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</si>
  <si>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</si>
  <si>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</si>
  <si>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</si>
  <si>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</si>
  <si>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</si>
  <si>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</si>
  <si>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</si>
  <si>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</si>
  <si>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</si>
  <si>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</si>
  <si>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</si>
  <si>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</si>
  <si>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</si>
  <si>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</si>
  <si>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</si>
  <si>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</si>
  <si>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</si>
  <si>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</si>
  <si>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</si>
  <si>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</si>
  <si>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</si>
  <si>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</si>
  <si>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</si>
  <si>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</si>
  <si>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</si>
  <si>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</si>
  <si>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</si>
  <si>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</si>
  <si>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</si>
  <si>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</si>
  <si>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</si>
  <si>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</si>
  <si>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</si>
  <si>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</si>
  <si>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</si>
  <si>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</si>
  <si>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</si>
  <si>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</si>
  <si>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</si>
  <si>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</si>
  <si>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</si>
  <si>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</si>
  <si>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</si>
  <si>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</si>
  <si>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</si>
  <si>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</si>
  <si>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</si>
  <si>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</si>
  <si>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</si>
  <si>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</si>
  <si>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</si>
  <si>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</si>
  <si>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</si>
  <si>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</si>
  <si>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</si>
  <si>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</si>
  <si>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</si>
  <si>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</si>
  <si>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</si>
  <si>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</si>
  <si>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</si>
  <si>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</si>
  <si>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</si>
  <si>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</si>
  <si>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</si>
  <si>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</si>
  <si>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</si>
  <si>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</si>
  <si>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</si>
  <si>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</si>
  <si>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</si>
  <si>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</si>
  <si>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</si>
  <si>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</si>
  <si>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</si>
  <si>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</si>
  <si>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</si>
  <si>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</si>
  <si>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</si>
  <si>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</si>
  <si>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</si>
  <si>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</si>
  <si>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</si>
  <si>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</si>
  <si>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</si>
  <si>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</si>
  <si>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</si>
  <si>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</si>
  <si>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</si>
  <si>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</si>
  <si>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</si>
  <si>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</si>
  <si>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</si>
  <si>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</si>
  <si>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</si>
  <si>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</si>
  <si>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</si>
  <si>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</si>
  <si>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</si>
  <si>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</si>
  <si>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</si>
  <si>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</si>
  <si>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</si>
  <si>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</si>
  <si>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</si>
  <si>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</si>
  <si>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</si>
  <si>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</si>
  <si>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</si>
  <si>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</si>
  <si>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</si>
  <si>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</si>
  <si>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</si>
  <si>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</si>
  <si>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</si>
  <si>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</si>
  <si>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</si>
  <si>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</si>
  <si>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</si>
  <si>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</si>
  <si>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</si>
  <si>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</si>
  <si>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</si>
  <si>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</si>
  <si>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</si>
  <si>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</si>
  <si>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</si>
  <si>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</si>
  <si>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</si>
  <si>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</si>
  <si>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</si>
  <si>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</si>
  <si>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</si>
  <si>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</si>
  <si>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</si>
  <si>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</si>
  <si>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</si>
  <si>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</si>
  <si>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</si>
  <si>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</si>
  <si>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</si>
  <si>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</si>
  <si>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</si>
  <si>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</si>
  <si>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</si>
  <si>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</si>
  <si>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</si>
  <si>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</si>
  <si>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</si>
  <si>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</si>
  <si>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</si>
  <si>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</si>
  <si>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</si>
  <si>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</si>
  <si>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</si>
  <si>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</si>
  <si>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</si>
  <si>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</si>
  <si>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</si>
  <si>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</si>
  <si>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</si>
  <si>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</si>
  <si>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</si>
  <si>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</si>
  <si>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</si>
  <si>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</si>
  <si>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</si>
  <si>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</si>
  <si>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</si>
  <si>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</si>
  <si>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</si>
  <si>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</si>
  <si>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</si>
  <si>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</si>
  <si>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</si>
  <si>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</si>
  <si>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</si>
  <si>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</si>
  <si>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</si>
  <si>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</si>
  <si>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</si>
  <si>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</si>
  <si>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</si>
  <si>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</si>
  <si>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</si>
  <si>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</si>
  <si>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</si>
  <si>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</si>
  <si>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</si>
  <si>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</si>
  <si>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</si>
  <si>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</si>
  <si>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</si>
  <si>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</si>
  <si>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</si>
  <si>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</si>
  <si>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</si>
  <si>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</si>
  <si>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</si>
  <si>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</si>
  <si>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</si>
  <si>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</si>
  <si>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</si>
  <si>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</si>
  <si>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</si>
  <si>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</si>
  <si>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</si>
  <si>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</si>
  <si>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</si>
  <si>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</si>
  <si>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</si>
  <si>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</si>
  <si>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</si>
  <si>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</si>
  <si>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</si>
  <si>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</si>
  <si>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</si>
  <si>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</si>
  <si>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</si>
  <si>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</si>
  <si>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</si>
  <si>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</si>
  <si>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</si>
  <si>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</si>
  <si>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</si>
  <si>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</si>
  <si>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</si>
  <si>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</si>
  <si>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</si>
  <si>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</si>
  <si>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</si>
  <si>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</si>
  <si>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</si>
  <si>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</si>
  <si>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</si>
  <si>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</si>
  <si>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</si>
  <si>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</si>
  <si>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</si>
  <si>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</si>
  <si>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</si>
  <si>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</si>
  <si>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</si>
  <si>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</si>
  <si>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</si>
  <si>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</si>
  <si>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</si>
  <si>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</si>
  <si>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</si>
  <si>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</si>
  <si>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</si>
  <si>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</si>
  <si>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</si>
  <si>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</si>
  <si>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</si>
  <si>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</si>
  <si>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</si>
  <si>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</si>
  <si>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</si>
  <si>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</si>
  <si>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</si>
  <si>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</si>
  <si>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</si>
  <si>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</si>
  <si>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</si>
  <si>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</si>
  <si>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</si>
  <si>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</si>
  <si>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</si>
  <si>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</si>
  <si>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</si>
  <si>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</si>
  <si>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</si>
  <si>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</si>
  <si>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</si>
  <si>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</si>
  <si>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</si>
  <si>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</si>
  <si>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</si>
  <si>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</si>
  <si>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</si>
  <si>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</si>
  <si>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</si>
  <si>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</si>
  <si>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</si>
  <si>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</si>
  <si>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</si>
  <si>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</si>
  <si>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</si>
  <si>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</si>
  <si>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</si>
  <si>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</si>
  <si>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</si>
  <si>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</si>
  <si>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</si>
  <si>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</si>
  <si>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</si>
  <si>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</si>
  <si>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</si>
  <si>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</si>
  <si>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</si>
  <si>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</si>
  <si>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</si>
  <si>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</si>
  <si>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</si>
  <si>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</si>
  <si>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</si>
  <si>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</si>
  <si>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</si>
  <si>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</si>
  <si>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</si>
  <si>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</si>
  <si>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</si>
  <si>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</si>
  <si>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</si>
  <si>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</si>
  <si>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</si>
  <si>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</si>
  <si>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</si>
  <si>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</si>
  <si>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</si>
  <si>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</si>
  <si>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</si>
  <si>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</si>
  <si>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</si>
  <si>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</si>
  <si>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</si>
  <si>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</si>
  <si>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</si>
  <si>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</si>
  <si>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</si>
  <si>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</si>
  <si>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</si>
  <si>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</si>
  <si>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</si>
  <si>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</si>
  <si>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</si>
  <si>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</si>
  <si>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</si>
  <si>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</si>
  <si>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</si>
  <si>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</si>
  <si>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</si>
  <si>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</si>
  <si>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</si>
  <si>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</si>
  <si>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</si>
  <si>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</si>
  <si>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</si>
  <si>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</si>
  <si>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</si>
  <si>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</si>
  <si>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</si>
  <si>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</si>
  <si>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</si>
  <si>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</si>
  <si>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</si>
  <si>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</si>
  <si>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</si>
  <si>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</si>
  <si>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</si>
  <si>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</si>
  <si>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</si>
  <si>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</si>
  <si>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</si>
  <si>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</si>
  <si>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</si>
  <si>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</si>
  <si>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</si>
  <si>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</si>
  <si>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</si>
  <si>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</si>
  <si>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</si>
  <si>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</si>
  <si>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</si>
  <si>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</si>
  <si>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</si>
  <si>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</si>
  <si>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</si>
  <si>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</si>
  <si>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</si>
  <si>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</si>
  <si>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</si>
  <si>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</si>
  <si>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</si>
  <si>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</si>
  <si>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</si>
  <si>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</si>
  <si>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</si>
  <si>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</si>
  <si>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</si>
  <si>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</si>
  <si>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</si>
  <si>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</si>
  <si>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</si>
  <si>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</si>
  <si>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</si>
  <si>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</si>
  <si>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</si>
  <si>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</si>
  <si>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</si>
  <si>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</si>
  <si>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</si>
  <si>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</si>
  <si>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</si>
  <si>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</si>
  <si>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</si>
  <si>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</si>
  <si>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</si>
  <si>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</si>
  <si>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</si>
  <si>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</si>
  <si>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</si>
  <si>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</si>
  <si>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</si>
  <si>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</si>
  <si>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</si>
  <si>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</si>
  <si>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</si>
  <si>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</si>
  <si>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</si>
  <si>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</si>
  <si>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</si>
  <si>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</si>
  <si>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</si>
  <si>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</si>
  <si>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</si>
  <si>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</si>
  <si>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</si>
  <si>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</si>
  <si>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</si>
  <si>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</si>
  <si>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</si>
  <si>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</si>
  <si>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</si>
  <si>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</si>
  <si>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</si>
  <si>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</si>
  <si>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</si>
  <si>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</si>
  <si>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</si>
  <si>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</si>
  <si>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</si>
  <si>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</si>
  <si>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</si>
  <si>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</si>
  <si>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</si>
  <si>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</si>
  <si>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</si>
  <si>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</si>
  <si>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</si>
  <si>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</si>
  <si>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</si>
  <si>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</si>
  <si>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</si>
  <si>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</si>
  <si>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</si>
  <si>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</si>
  <si>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</si>
  <si>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</si>
  <si>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</si>
  <si>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</si>
  <si>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</si>
  <si>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</si>
  <si>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</si>
  <si>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</si>
  <si>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</si>
  <si>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</si>
  <si>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</si>
  <si>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</si>
  <si>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</si>
  <si>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</si>
  <si>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</si>
  <si>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</si>
  <si>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</si>
  <si>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</si>
  <si>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</si>
  <si>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</si>
  <si>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</si>
  <si>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</si>
  <si>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</si>
  <si>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</si>
  <si>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</si>
  <si>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</si>
  <si>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</si>
  <si>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</si>
  <si>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</si>
  <si>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</si>
  <si>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</si>
  <si>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</si>
  <si>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</si>
  <si>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</si>
  <si>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</si>
  <si>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</si>
  <si>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</si>
  <si>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</si>
  <si>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</si>
  <si>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</si>
  <si>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</si>
  <si>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</si>
  <si>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</si>
  <si>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</si>
  <si>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</si>
  <si>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</si>
  <si>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</si>
  <si>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</si>
  <si>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</si>
  <si>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</si>
  <si>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</si>
  <si>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</si>
  <si>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</si>
  <si>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</si>
  <si>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</si>
  <si>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</si>
  <si>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</si>
  <si>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</si>
  <si>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</si>
  <si>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</si>
  <si>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</si>
  <si>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</si>
  <si>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</si>
  <si>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</si>
  <si>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</si>
  <si>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</si>
  <si>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</si>
  <si>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</si>
  <si>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</si>
  <si>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</si>
  <si>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</si>
  <si>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</si>
  <si>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</si>
  <si>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</si>
  <si>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</si>
  <si>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</si>
  <si>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</si>
  <si>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</si>
  <si>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</si>
  <si>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</si>
  <si>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</si>
  <si>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</si>
  <si>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</si>
  <si>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</si>
  <si>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</si>
  <si>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</si>
  <si>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</si>
  <si>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</si>
  <si>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</si>
  <si>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</si>
  <si>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</si>
  <si>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</si>
  <si>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</si>
  <si>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</si>
  <si>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</si>
  <si>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</si>
  <si>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</si>
  <si>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</si>
  <si>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</si>
  <si>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</si>
  <si>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</si>
  <si>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</si>
  <si>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</si>
  <si>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</si>
  <si>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</si>
  <si>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</si>
  <si>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</si>
  <si>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</si>
  <si>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</si>
  <si>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</si>
  <si>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</si>
  <si>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</si>
  <si>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</si>
  <si>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</si>
  <si>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</si>
  <si>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</si>
  <si>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</si>
  <si>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</si>
  <si>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</si>
  <si>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</si>
  <si>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</si>
  <si>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</si>
  <si>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</si>
  <si>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</si>
  <si>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</si>
  <si>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</si>
  <si>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</si>
  <si>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</si>
  <si>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</si>
  <si>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</si>
  <si>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</si>
  <si>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</si>
  <si>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</si>
  <si>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</si>
  <si>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</si>
  <si>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</si>
  <si>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</si>
  <si>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</si>
  <si>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</si>
  <si>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</si>
  <si>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</si>
  <si>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</si>
  <si>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</si>
  <si>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</si>
  <si>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</si>
  <si>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</si>
  <si>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</si>
  <si>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</si>
  <si>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</si>
  <si>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</si>
  <si>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</si>
  <si>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</si>
  <si>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</si>
  <si>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</si>
  <si>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</si>
  <si>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</si>
  <si>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</si>
  <si>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</si>
  <si>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</si>
  <si>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</si>
  <si>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</si>
  <si>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</si>
  <si>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</si>
  <si>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</si>
  <si>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</si>
  <si>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</si>
  <si>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</si>
  <si>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</si>
  <si>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</si>
  <si>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</si>
  <si>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</si>
  <si>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</si>
  <si>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</si>
  <si>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</si>
  <si>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</si>
  <si>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</si>
  <si>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</si>
  <si>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</si>
  <si>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</si>
  <si>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</si>
  <si>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</si>
  <si>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</si>
  <si>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</si>
  <si>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</si>
  <si>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</si>
  <si>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</si>
  <si>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</si>
  <si>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</si>
  <si>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</si>
  <si>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</si>
  <si>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</si>
  <si>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</si>
  <si>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</si>
  <si>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</si>
  <si>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</si>
  <si>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</si>
  <si>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</si>
  <si>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</si>
  <si>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</si>
  <si>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</si>
  <si>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</si>
  <si>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</si>
  <si>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</si>
  <si>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</si>
  <si>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</si>
  <si>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</si>
  <si>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</si>
  <si>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</si>
  <si>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</si>
  <si>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</si>
  <si>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</si>
  <si>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</si>
  <si>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</si>
  <si>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</si>
  <si>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</si>
  <si>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</si>
  <si>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</si>
  <si>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</si>
  <si>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</si>
  <si>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</si>
  <si>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</si>
  <si>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</si>
  <si>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</si>
  <si>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</si>
  <si>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</si>
  <si>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</si>
  <si>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</si>
  <si>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</si>
  <si>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</si>
  <si>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</si>
  <si>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</si>
  <si>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</si>
  <si>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</si>
  <si>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</si>
  <si>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</si>
  <si>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</si>
  <si>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</si>
  <si>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</si>
  <si>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</si>
  <si>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</si>
  <si>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</si>
  <si>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</si>
  <si>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</si>
  <si>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</si>
  <si>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</si>
  <si>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</si>
  <si>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</si>
  <si>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</si>
  <si>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</si>
  <si>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</si>
  <si>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</si>
  <si>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</si>
  <si>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</si>
  <si>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</si>
  <si>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</si>
  <si>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</si>
  <si>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</si>
  <si>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</si>
  <si>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</si>
  <si>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</si>
  <si>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</si>
  <si>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</si>
  <si>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</si>
  <si>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</si>
  <si>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</si>
  <si>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</si>
  <si>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</si>
  <si>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</si>
  <si>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</si>
  <si>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</si>
  <si>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</si>
  <si>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</si>
  <si>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</si>
  <si>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</si>
  <si>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</si>
  <si>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</si>
  <si>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</si>
  <si>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</si>
  <si>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</si>
  <si>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</si>
  <si>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</si>
  <si>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</si>
  <si>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</si>
  <si>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</si>
  <si>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</si>
  <si>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</si>
  <si>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</si>
  <si>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</si>
  <si>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</si>
  <si>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</si>
  <si>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</si>
  <si>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</si>
  <si>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</si>
  <si>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</si>
  <si>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</si>
  <si>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</si>
  <si>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</si>
  <si>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</si>
  <si>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</si>
  <si>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</si>
  <si>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</si>
  <si>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</si>
  <si>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</si>
  <si>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</si>
  <si>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</si>
  <si>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</si>
  <si>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</si>
  <si>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</si>
  <si>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</si>
  <si>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</si>
  <si>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</si>
  <si>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</si>
  <si>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</si>
  <si>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</si>
  <si>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</si>
  <si>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</si>
  <si>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</si>
  <si>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</si>
  <si>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</si>
  <si>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</si>
  <si>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</si>
  <si>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</si>
  <si>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</si>
  <si>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</si>
  <si>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</si>
  <si>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</si>
  <si>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</si>
  <si>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</si>
  <si>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</si>
  <si>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</si>
  <si>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</si>
  <si>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</si>
  <si>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</si>
  <si>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</si>
  <si>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</si>
  <si>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</si>
  <si>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</si>
  <si>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</si>
  <si>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</si>
  <si>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</si>
  <si>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</si>
  <si>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</si>
  <si>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</si>
  <si>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</si>
  <si>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</si>
  <si>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</si>
  <si>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</si>
  <si>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</si>
  <si>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</si>
  <si>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</si>
  <si>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</si>
  <si>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</si>
  <si>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</si>
  <si>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</si>
  <si>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</si>
  <si>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</si>
  <si>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</si>
  <si>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</si>
  <si>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</si>
  <si>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</si>
  <si>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</si>
  <si>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</si>
  <si>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</si>
  <si>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</si>
  <si>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</si>
  <si>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</si>
  <si>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</si>
  <si>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</si>
  <si>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</si>
  <si>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</si>
  <si>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</si>
  <si>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</si>
  <si>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</si>
  <si>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</si>
  <si>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</si>
  <si>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</si>
  <si>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</si>
  <si>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</si>
  <si>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</si>
  <si>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</si>
  <si>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</si>
  <si>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</si>
  <si>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</si>
  <si>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</si>
  <si>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</si>
  <si>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</si>
  <si>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</si>
  <si>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</si>
  <si>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</si>
  <si>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</si>
  <si>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</si>
  <si>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</si>
  <si>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</si>
  <si>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</si>
  <si>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</si>
  <si>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</si>
  <si>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</si>
  <si>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</si>
  <si>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</si>
  <si>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</si>
  <si>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</si>
  <si>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</si>
  <si>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</si>
  <si>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</si>
  <si>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</si>
  <si>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</si>
  <si>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</si>
  <si>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</si>
  <si>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</si>
  <si>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</si>
  <si>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</si>
  <si>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</si>
  <si>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</si>
  <si>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</si>
  <si>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</si>
  <si>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</si>
  <si>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</si>
  <si>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</si>
  <si>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</si>
  <si>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</si>
  <si>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</si>
  <si>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</si>
  <si>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</si>
  <si>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</si>
  <si>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</si>
  <si>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</si>
  <si>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</si>
  <si>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</si>
  <si>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</si>
  <si>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</si>
  <si>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</si>
  <si>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</si>
  <si>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</si>
  <si>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</si>
  <si>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</si>
  <si>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</si>
  <si>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</si>
  <si>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</si>
  <si>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</si>
  <si>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</si>
  <si>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</si>
  <si>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</si>
  <si>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</si>
  <si>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</si>
  <si>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</si>
  <si>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</si>
  <si>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</si>
  <si>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</si>
  <si>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</si>
  <si>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</si>
  <si>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</si>
  <si>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</si>
  <si>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</si>
  <si>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</si>
  <si>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</si>
  <si>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</si>
  <si>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</si>
  <si>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</si>
  <si>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</si>
  <si>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</si>
  <si>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</si>
  <si>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</si>
  <si>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</si>
  <si>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</si>
  <si>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</si>
  <si>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</si>
  <si>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</si>
  <si>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</si>
  <si>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</si>
  <si>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</si>
  <si>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</si>
  <si>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</si>
  <si>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</si>
  <si>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</si>
  <si>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</si>
  <si>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</si>
  <si>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</si>
  <si>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</si>
  <si>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</si>
  <si>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</si>
  <si>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</si>
  <si>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</si>
  <si>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</si>
  <si>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</si>
  <si>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</si>
  <si>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</si>
  <si>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</si>
  <si>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</si>
  <si>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</si>
  <si>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</si>
  <si>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</si>
  <si>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</si>
  <si>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</si>
  <si>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</si>
  <si>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</si>
  <si>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</si>
  <si>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</si>
  <si>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</si>
  <si>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</si>
  <si>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</si>
  <si>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</si>
  <si>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</si>
  <si>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</si>
  <si>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</si>
  <si>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</si>
  <si>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</si>
  <si>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</si>
  <si>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</si>
  <si>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</si>
  <si>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</si>
  <si>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</si>
  <si>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</si>
  <si>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</si>
  <si>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</si>
  <si>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</si>
  <si>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</si>
  <si>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</si>
  <si>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</si>
  <si>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</si>
  <si>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</si>
  <si>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</si>
  <si>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</si>
  <si>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</si>
  <si>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</si>
  <si>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</si>
  <si>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</si>
  <si>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</si>
  <si>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</si>
  <si>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</si>
  <si>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</si>
  <si>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</si>
  <si>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</si>
  <si>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</si>
  <si>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</si>
  <si>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</si>
  <si>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</si>
  <si>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</si>
  <si>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</si>
  <si>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</si>
  <si>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</si>
  <si>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</si>
  <si>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</si>
  <si>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</si>
  <si>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</si>
  <si>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</si>
  <si>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</si>
  <si>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</si>
  <si>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</si>
  <si>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</si>
  <si>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</si>
  <si>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</si>
  <si>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</si>
  <si>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</si>
  <si>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</si>
  <si>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</si>
  <si>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</si>
  <si>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</si>
  <si>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</si>
  <si>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</si>
  <si>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</si>
  <si>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</si>
  <si>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</si>
  <si>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</si>
  <si>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</si>
  <si>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</si>
  <si>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</si>
  <si>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</si>
  <si>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</si>
  <si>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</si>
  <si>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</si>
  <si>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</si>
  <si>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</si>
  <si>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</si>
  <si>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</si>
  <si>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</si>
  <si>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</si>
  <si>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</si>
  <si>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</si>
  <si>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</si>
  <si>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</si>
  <si>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</si>
  <si>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</si>
  <si>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</si>
  <si>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</si>
  <si>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</si>
  <si>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</si>
  <si>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</si>
  <si>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</si>
  <si>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</si>
  <si>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</si>
  <si>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</si>
  <si>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</si>
  <si>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</si>
  <si>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</si>
  <si>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</si>
  <si>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</si>
  <si>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</si>
  <si>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</si>
  <si>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</si>
  <si>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</si>
  <si>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</si>
  <si>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</si>
  <si>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</si>
  <si>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</si>
  <si>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</si>
  <si>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</si>
  <si>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</si>
  <si>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</si>
  <si>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</si>
  <si>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</si>
  <si>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</si>
  <si>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</si>
  <si>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</si>
  <si>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</si>
  <si>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</si>
  <si>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</si>
  <si>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</si>
  <si>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</si>
  <si>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</si>
  <si>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</si>
  <si>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</si>
  <si>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</si>
  <si>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</si>
  <si>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</si>
  <si>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</si>
  <si>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</si>
  <si>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</si>
  <si>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</si>
  <si>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</si>
  <si>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</si>
  <si>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</si>
  <si>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</si>
  <si>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</si>
  <si>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</si>
  <si>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</si>
  <si>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</si>
  <si>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</si>
  <si>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</si>
  <si>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</si>
  <si>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</si>
  <si>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</si>
  <si>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</si>
  <si>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</si>
  <si>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</si>
  <si>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</si>
  <si>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</si>
  <si>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</si>
  <si>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</si>
  <si>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</si>
  <si>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</si>
  <si>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</si>
  <si>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</si>
  <si>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</si>
  <si>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</si>
  <si>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</si>
  <si>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</si>
  <si>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</si>
  <si>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</si>
  <si>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</si>
  <si>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</si>
  <si>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</si>
  <si>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</si>
  <si>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</si>
  <si>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</si>
  <si>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</si>
  <si>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</si>
  <si>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</si>
  <si>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</si>
  <si>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</si>
  <si>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</si>
  <si>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</si>
  <si>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</si>
  <si>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</si>
  <si>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</si>
  <si>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</si>
  <si>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</si>
  <si>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</si>
  <si>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</si>
  <si>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</si>
  <si>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</si>
  <si>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</si>
  <si>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</si>
  <si>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</si>
  <si>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</si>
  <si>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</si>
  <si>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</si>
  <si>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</si>
  <si>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</si>
  <si>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</si>
  <si>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</si>
  <si>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</si>
  <si>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</si>
  <si>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</si>
  <si>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</si>
  <si>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</si>
  <si>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</si>
  <si>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</si>
  <si>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</si>
  <si>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</si>
  <si>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</si>
  <si>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</si>
  <si>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</si>
  <si>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</si>
  <si>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</si>
  <si>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</si>
  <si>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</si>
  <si>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</si>
  <si>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</si>
  <si>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</si>
  <si>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</si>
  <si>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</si>
  <si>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</si>
  <si>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</si>
  <si>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</si>
  <si>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</si>
  <si>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</si>
  <si>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</si>
  <si>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</si>
  <si>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</si>
  <si>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</si>
  <si>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</si>
  <si>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</si>
  <si>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</si>
  <si>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</si>
  <si>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</si>
  <si>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</si>
  <si>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</si>
  <si>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</si>
  <si>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</si>
  <si>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</si>
  <si>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</si>
  <si>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</si>
  <si>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</si>
  <si>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</si>
  <si>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</si>
  <si>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</si>
  <si>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</si>
  <si>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</si>
  <si>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</si>
  <si>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</si>
  <si>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</si>
  <si>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</si>
  <si>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</si>
  <si>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</si>
  <si>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</si>
  <si>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</si>
  <si>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</si>
  <si>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</si>
  <si>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</si>
  <si>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</si>
  <si>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</si>
  <si>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</si>
  <si>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</si>
  <si>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</si>
  <si>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</si>
  <si>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</si>
  <si>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</si>
  <si>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</si>
  <si>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</si>
  <si>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</si>
  <si>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</si>
  <si>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</si>
  <si>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</si>
  <si>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</si>
  <si>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</si>
  <si>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</si>
  <si>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</si>
  <si>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</si>
  <si>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</si>
  <si>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</si>
  <si>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</si>
  <si>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</si>
  <si>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</si>
  <si>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</si>
  <si>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</si>
  <si>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</si>
  <si>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</si>
  <si>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</si>
  <si>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</si>
  <si>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</si>
  <si>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</si>
  <si>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</si>
  <si>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</si>
  <si>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</si>
  <si>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</si>
  <si>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</si>
  <si>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</si>
  <si>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</si>
  <si>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</si>
  <si>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</si>
  <si>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</si>
  <si>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</si>
  <si>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</si>
  <si>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</si>
  <si>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</si>
  <si>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</si>
  <si>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</si>
  <si>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</si>
  <si>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</si>
  <si>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</si>
  <si>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</si>
  <si>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</si>
  <si>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</si>
  <si>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</si>
  <si>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</si>
  <si>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</si>
  <si>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</si>
  <si>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</si>
  <si>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</si>
  <si>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</si>
  <si>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</si>
  <si>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</si>
  <si>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</si>
  <si>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</si>
  <si>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</si>
  <si>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</si>
  <si>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</si>
  <si>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</si>
  <si>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</si>
  <si>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</si>
  <si>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</si>
  <si>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</si>
  <si>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</si>
  <si>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</si>
  <si>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</si>
  <si>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</si>
  <si>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</si>
  <si>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</si>
  <si>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</si>
  <si>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</si>
  <si>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</si>
  <si>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</si>
  <si>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</si>
  <si>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</si>
  <si>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</si>
  <si>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</si>
  <si>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</si>
  <si>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</si>
  <si>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</si>
  <si>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</si>
  <si>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</si>
  <si>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</si>
  <si>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</si>
  <si>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</si>
  <si>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</si>
  <si>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</si>
  <si>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</si>
  <si>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</si>
  <si>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</si>
  <si>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</si>
  <si>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</si>
  <si>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</si>
  <si>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</si>
  <si>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</si>
  <si>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</si>
  <si>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</si>
  <si>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</si>
  <si>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</si>
  <si>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</si>
  <si>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</si>
  <si>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</si>
  <si>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</si>
  <si>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</si>
  <si>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</si>
  <si>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</si>
  <si>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</si>
  <si>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</si>
  <si>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</si>
  <si>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</si>
  <si>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</si>
  <si>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</si>
  <si>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</si>
  <si>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</si>
  <si>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</si>
  <si>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</si>
  <si>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</si>
  <si>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</si>
  <si>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</si>
  <si>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</si>
  <si>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</si>
  <si>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</si>
  <si>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</si>
  <si>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</si>
  <si>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</si>
  <si>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</si>
  <si>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</si>
  <si>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</si>
  <si>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</si>
  <si>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</si>
  <si>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</si>
  <si>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</si>
  <si>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</si>
  <si>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</si>
  <si>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</si>
  <si>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</si>
  <si>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</si>
  <si>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</si>
  <si>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</si>
  <si>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</si>
  <si>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</si>
  <si>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</si>
  <si>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</si>
  <si>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</si>
  <si>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</si>
  <si>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</si>
  <si>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</si>
  <si>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</si>
  <si>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</si>
  <si>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</si>
  <si>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</si>
  <si>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</si>
  <si>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</si>
  <si>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</si>
  <si>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</si>
  <si>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</si>
  <si>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</si>
  <si>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</si>
  <si>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</si>
  <si>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</si>
  <si>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</si>
  <si>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</si>
  <si>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</si>
  <si>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</si>
  <si>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</si>
  <si>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</si>
  <si>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</si>
  <si>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</si>
  <si>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</si>
  <si>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</si>
  <si>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</si>
  <si>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</si>
  <si>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</si>
  <si>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</si>
  <si>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</si>
  <si>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</si>
  <si>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</si>
  <si>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</si>
  <si>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</si>
  <si>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</si>
  <si>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</si>
  <si>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</si>
  <si>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</si>
  <si>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</si>
  <si>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</si>
  <si>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</si>
  <si>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</si>
  <si>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</si>
  <si>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</si>
  <si>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</si>
  <si>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</si>
  <si>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</si>
  <si>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</si>
  <si>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</si>
  <si>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</si>
  <si>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</si>
  <si>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</si>
  <si>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</si>
  <si>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</si>
  <si>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</si>
  <si>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</si>
  <si>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</si>
  <si>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</si>
  <si>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</si>
  <si>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</si>
  <si>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</si>
  <si>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</si>
  <si>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</si>
  <si>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</si>
  <si>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</si>
  <si>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</si>
  <si>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</si>
  <si>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</si>
  <si>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</si>
  <si>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</si>
  <si>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</si>
  <si>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</si>
  <si>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</si>
  <si>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</si>
  <si>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</si>
  <si>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</si>
  <si>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</si>
  <si>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</si>
  <si>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</si>
  <si>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</si>
  <si>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</si>
  <si>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</si>
  <si>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</si>
  <si>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</si>
  <si>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</si>
  <si>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</si>
  <si>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</si>
  <si>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</si>
  <si>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</si>
  <si>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</si>
  <si>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</si>
  <si>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</si>
  <si>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</si>
  <si>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</si>
  <si>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</si>
  <si>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</si>
  <si>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</si>
  <si>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</si>
  <si>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</si>
  <si>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</si>
  <si>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</si>
  <si>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</si>
  <si>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</si>
  <si>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</si>
  <si>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</si>
  <si>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</si>
  <si>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</si>
  <si>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</si>
  <si>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</si>
  <si>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</si>
  <si>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</si>
  <si>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</si>
  <si>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</si>
  <si>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</si>
  <si>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</si>
  <si>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</si>
  <si>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</si>
  <si>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</si>
  <si>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</si>
  <si>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</si>
  <si>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</si>
  <si>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</si>
  <si>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</si>
  <si>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</si>
  <si>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</si>
  <si>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</si>
  <si>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</si>
  <si>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</si>
  <si>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</si>
  <si>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</si>
  <si>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</si>
  <si>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</si>
  <si>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</si>
  <si>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</si>
  <si>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</si>
  <si>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</si>
  <si>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</si>
  <si>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</si>
  <si>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</si>
  <si>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</si>
  <si>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</si>
  <si>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</si>
  <si>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</si>
  <si>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</si>
  <si>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</si>
  <si>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</si>
  <si>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</si>
  <si>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</si>
  <si>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</si>
  <si>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</si>
  <si>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</si>
  <si>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</si>
  <si>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</si>
  <si>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</si>
  <si>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</si>
  <si>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</si>
  <si>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</si>
  <si>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</si>
  <si>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</si>
  <si>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</si>
  <si>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</si>
  <si>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</si>
  <si>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</si>
  <si>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</si>
  <si>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</si>
  <si>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</si>
  <si>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</si>
  <si>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</si>
  <si>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</si>
  <si>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</si>
  <si>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</si>
  <si>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</si>
  <si>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</si>
  <si>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</si>
  <si>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</si>
  <si>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</si>
  <si>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</si>
  <si>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</si>
  <si>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</si>
  <si>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</si>
  <si>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</si>
  <si>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</si>
  <si>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</si>
  <si>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</si>
  <si>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</si>
  <si>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</si>
  <si>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</si>
  <si>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</si>
  <si>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</si>
  <si>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</si>
  <si>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</si>
  <si>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</si>
  <si>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</si>
  <si>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</si>
  <si>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</si>
  <si>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</si>
  <si>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</si>
  <si>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</si>
  <si>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</si>
  <si>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</si>
  <si>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</si>
  <si>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</si>
  <si>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</si>
  <si>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</si>
  <si>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</si>
  <si>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</si>
  <si>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</si>
  <si>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</si>
  <si>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</si>
  <si>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</si>
  <si>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</si>
  <si>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</si>
  <si>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</si>
  <si>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</si>
  <si>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</si>
  <si>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</si>
  <si>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</si>
  <si>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</si>
  <si>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</si>
  <si>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</si>
  <si>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</si>
  <si>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</si>
  <si>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</si>
  <si>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</si>
  <si>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</si>
  <si>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</si>
  <si>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</si>
  <si>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</si>
  <si>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</si>
  <si>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</si>
  <si>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</si>
  <si>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</si>
  <si>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</si>
  <si>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</si>
  <si>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</si>
  <si>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</si>
  <si>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</si>
  <si>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</si>
  <si>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</si>
  <si>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</si>
  <si>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</si>
  <si>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</si>
  <si>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</si>
  <si>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</si>
  <si>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</si>
  <si>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</si>
  <si>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</si>
  <si>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</si>
  <si>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</si>
  <si>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</si>
  <si>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</si>
  <si>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</si>
  <si>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</si>
  <si>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</si>
  <si>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</si>
  <si>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</si>
  <si>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</si>
  <si>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</si>
  <si>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</si>
  <si>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</si>
  <si>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</si>
  <si>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</si>
  <si>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</si>
  <si>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</si>
  <si>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</si>
  <si>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</si>
  <si>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</si>
  <si>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</si>
  <si>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</si>
  <si>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</si>
  <si>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</si>
  <si>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</si>
  <si>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</si>
  <si>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</si>
  <si>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</si>
  <si>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</si>
  <si>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</si>
  <si>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</si>
  <si>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</si>
  <si>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</si>
  <si>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</si>
  <si>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</si>
  <si>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</si>
  <si>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</si>
  <si>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</si>
  <si>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</si>
  <si>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</si>
  <si>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</si>
  <si>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</si>
  <si>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</si>
  <si>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</si>
  <si>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</si>
  <si>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</si>
  <si>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</si>
  <si>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</si>
  <si>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</si>
  <si>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</si>
  <si>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</si>
  <si>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</si>
  <si>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</si>
  <si>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</si>
  <si>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</si>
  <si>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</si>
  <si>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</si>
  <si>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</si>
  <si>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</si>
  <si>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</si>
  <si>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</si>
  <si>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</si>
  <si>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</si>
  <si>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</si>
  <si>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</si>
  <si>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</si>
  <si>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</si>
  <si>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</si>
  <si>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</si>
  <si>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</si>
  <si>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</si>
  <si>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</si>
  <si>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</si>
  <si>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</si>
  <si>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</si>
  <si>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</si>
  <si>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</si>
  <si>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</si>
  <si>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</si>
  <si>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</si>
  <si>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</si>
  <si>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</si>
  <si>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</si>
  <si>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</si>
  <si>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</si>
  <si>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</si>
  <si>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</si>
  <si>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</si>
  <si>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</si>
  <si>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</si>
  <si>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</si>
  <si>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</si>
  <si>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</si>
  <si>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</si>
  <si>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</si>
  <si>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</si>
  <si>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</si>
  <si>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</si>
  <si>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</si>
  <si>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</si>
  <si>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</si>
  <si>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</si>
  <si>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</si>
  <si>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</si>
  <si>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</si>
  <si>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</si>
  <si>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</si>
  <si>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</si>
  <si>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</si>
  <si>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</si>
  <si>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</si>
  <si>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</si>
  <si>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</si>
  <si>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</si>
  <si>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</si>
  <si>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</si>
  <si>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</si>
  <si>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</si>
  <si>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</si>
  <si>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</si>
  <si>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</si>
  <si>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</si>
  <si>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</si>
  <si>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</si>
  <si>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</si>
  <si>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</si>
  <si>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</si>
  <si>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</si>
  <si>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</si>
  <si>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</si>
  <si>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</si>
  <si>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</si>
  <si>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</si>
  <si>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</si>
  <si>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</si>
  <si>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</si>
  <si>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</si>
  <si>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</si>
  <si>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</si>
  <si>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</si>
  <si>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</si>
  <si>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</si>
  <si>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</si>
  <si>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</si>
  <si>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</si>
  <si>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</si>
  <si>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</si>
  <si>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</si>
  <si>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</si>
  <si>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</si>
  <si>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</si>
  <si>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</si>
  <si>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</si>
  <si>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</si>
  <si>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</si>
  <si>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</si>
  <si>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</si>
  <si>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</si>
  <si>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</si>
  <si>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</si>
  <si>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</si>
  <si>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</si>
  <si>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</si>
  <si>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</si>
  <si>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</si>
  <si>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</si>
  <si>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</si>
  <si>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</si>
  <si>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</si>
  <si>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</si>
  <si>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</si>
  <si>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</si>
  <si>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</si>
  <si>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</si>
  <si>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</si>
  <si>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</si>
  <si>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</si>
  <si>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</si>
  <si>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</si>
  <si>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</si>
  <si>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</si>
  <si>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</si>
  <si>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</si>
  <si>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</si>
  <si>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</si>
  <si>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</si>
  <si>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</si>
  <si>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</si>
  <si>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</si>
  <si>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</si>
  <si>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</si>
  <si>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</si>
  <si>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</si>
  <si>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</si>
  <si>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</si>
  <si>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</si>
  <si>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</si>
  <si>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</si>
  <si>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</si>
  <si>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</si>
  <si>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</si>
  <si>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</si>
  <si>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</si>
  <si>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</si>
  <si>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</si>
  <si>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</si>
  <si>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</si>
  <si>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</si>
  <si>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</si>
  <si>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</si>
  <si>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</si>
  <si>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</si>
  <si>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</si>
  <si>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</si>
  <si>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</si>
  <si>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</si>
  <si>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</si>
  <si>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</si>
  <si>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</si>
  <si>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</si>
  <si>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</si>
  <si>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</si>
  <si>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</si>
  <si>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</si>
  <si>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</si>
  <si>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</si>
  <si>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</si>
  <si>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</si>
  <si>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</si>
  <si>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</si>
  <si>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</si>
  <si>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</si>
  <si>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</si>
  <si>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</si>
  <si>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</si>
  <si>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</si>
  <si>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</si>
  <si>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</si>
  <si>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</si>
  <si>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</si>
  <si>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</si>
  <si>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</si>
  <si>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</si>
  <si>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</si>
  <si>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</si>
  <si>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</si>
  <si>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</si>
  <si>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</si>
  <si>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</si>
  <si>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</si>
  <si>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</si>
  <si>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</si>
  <si>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</si>
  <si>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</si>
  <si>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</si>
  <si>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</si>
  <si>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</si>
  <si>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</si>
  <si>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</si>
  <si>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</si>
  <si>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</si>
  <si>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</si>
  <si>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</si>
  <si>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</si>
  <si>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</si>
  <si>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</si>
  <si>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</si>
  <si>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</si>
  <si>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</si>
  <si>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</si>
  <si>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</si>
  <si>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</si>
  <si>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</si>
  <si>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</si>
  <si>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</si>
  <si>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</si>
  <si>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</si>
  <si>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</si>
  <si>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</si>
  <si>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</si>
  <si>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</si>
  <si>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</si>
  <si>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</si>
  <si>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</si>
  <si>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</si>
  <si>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</si>
  <si>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</si>
  <si>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</si>
  <si>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</si>
  <si>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</si>
  <si>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</si>
  <si>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</si>
  <si>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</si>
  <si>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</si>
  <si>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</si>
  <si>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</si>
  <si>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</si>
  <si>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</si>
  <si>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</si>
  <si>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</si>
  <si>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</si>
  <si>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</si>
  <si>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</si>
  <si>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</si>
  <si>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</si>
  <si>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</si>
  <si>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</si>
  <si>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</si>
  <si>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</si>
  <si>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</si>
  <si>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</si>
  <si>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</si>
  <si>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</si>
  <si>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</si>
  <si>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</si>
  <si>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</si>
  <si>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</si>
  <si>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</si>
  <si>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</si>
  <si>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</si>
  <si>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</si>
  <si>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</si>
  <si>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</si>
  <si>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</si>
  <si>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</si>
  <si>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</si>
  <si>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</si>
  <si>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</si>
  <si>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</si>
  <si>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</si>
  <si>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</si>
  <si>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</si>
  <si>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</si>
  <si>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</si>
  <si>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</si>
  <si>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</si>
  <si>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</si>
  <si>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</si>
  <si>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</si>
  <si>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</si>
  <si>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</si>
  <si>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</si>
  <si>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</si>
  <si>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</si>
  <si>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</si>
  <si>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</si>
  <si>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</si>
  <si>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</si>
  <si>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</si>
  <si>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</si>
  <si>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</si>
  <si>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</si>
  <si>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</si>
  <si>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</si>
  <si>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</si>
  <si>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</si>
  <si>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</si>
  <si>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</si>
  <si>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</si>
  <si>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</si>
  <si>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</si>
  <si>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</si>
  <si>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</si>
  <si>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</si>
  <si>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</si>
  <si>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</si>
  <si>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</si>
  <si>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</si>
  <si>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</si>
  <si>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</si>
  <si>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</si>
  <si>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</si>
  <si>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</si>
  <si>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</si>
  <si>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</si>
  <si>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</si>
  <si>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</si>
  <si>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</si>
  <si>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</si>
  <si>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</si>
  <si>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</si>
  <si>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</si>
  <si>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</si>
  <si>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</si>
  <si>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</si>
  <si>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</si>
  <si>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</si>
  <si>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</si>
  <si>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</si>
  <si>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</si>
  <si>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</si>
  <si>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</si>
  <si>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</si>
  <si>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</si>
  <si>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</si>
  <si>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</si>
  <si>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</si>
  <si>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</si>
  <si>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</si>
  <si>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</si>
  <si>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</si>
  <si>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</si>
  <si>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</si>
  <si>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</si>
  <si>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</si>
  <si>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</si>
  <si>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</si>
  <si>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</si>
  <si>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</si>
  <si>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</si>
  <si>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</si>
  <si>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</si>
  <si>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</si>
  <si>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</si>
  <si>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</si>
  <si>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</si>
  <si>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</si>
  <si>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</si>
  <si>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</si>
  <si>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</si>
  <si>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</si>
  <si>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</si>
  <si>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</si>
  <si>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</si>
  <si>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</si>
  <si>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</si>
  <si>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</si>
  <si>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</si>
  <si>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</si>
  <si>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</si>
  <si>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</si>
  <si>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</si>
  <si>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</si>
  <si>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</si>
  <si>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</si>
  <si>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</si>
  <si>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</si>
  <si>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</si>
  <si>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</si>
  <si>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</si>
  <si>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</si>
  <si>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</si>
  <si>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</si>
  <si>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</si>
  <si>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</si>
  <si>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</si>
  <si>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</si>
  <si>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</si>
  <si>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</si>
  <si>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</si>
  <si>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</si>
  <si>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</si>
  <si>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</si>
  <si>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</si>
  <si>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</si>
  <si>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</si>
  <si>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</si>
  <si>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</si>
  <si>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</si>
  <si>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</si>
  <si>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</si>
  <si>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</si>
  <si>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</si>
  <si>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</si>
  <si>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</si>
  <si>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</si>
  <si>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</si>
  <si>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</si>
  <si>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</si>
  <si>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</si>
  <si>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</si>
  <si>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</si>
  <si>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</si>
  <si>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</si>
  <si>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</si>
  <si>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</si>
  <si>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</si>
  <si>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</si>
  <si>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</si>
  <si>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</si>
  <si>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</si>
  <si>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</si>
  <si>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</si>
  <si>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</si>
  <si>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</si>
  <si>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</si>
  <si>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</si>
  <si>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</si>
  <si>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</si>
  <si>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</si>
  <si>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</si>
  <si>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</si>
  <si>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</si>
  <si>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</si>
  <si>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</si>
  <si>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</si>
  <si>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</si>
  <si>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</si>
  <si>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</si>
  <si>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</si>
  <si>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</si>
  <si>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</si>
  <si>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</si>
  <si>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</si>
  <si>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</si>
  <si>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</si>
  <si>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</si>
  <si>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</si>
  <si>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</si>
  <si>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</si>
  <si>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</si>
  <si>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</si>
  <si>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</si>
  <si>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</si>
  <si>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</si>
  <si>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</si>
  <si>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</si>
  <si>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</si>
  <si>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</si>
  <si>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</si>
  <si>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</si>
  <si>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</si>
  <si>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</si>
  <si>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</si>
  <si>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</si>
  <si>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</si>
  <si>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</si>
  <si>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</si>
  <si>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</si>
  <si>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</si>
  <si>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</si>
  <si>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</si>
  <si>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</si>
  <si>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</si>
  <si>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</si>
  <si>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</si>
  <si>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</si>
  <si>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</si>
  <si>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</si>
  <si>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</si>
  <si>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</si>
  <si>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</si>
  <si>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</si>
  <si>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</si>
  <si>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</si>
  <si>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</si>
  <si>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</si>
  <si>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</si>
  <si>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</si>
  <si>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</si>
  <si>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</si>
  <si>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</si>
  <si>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</si>
  <si>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</si>
  <si>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</si>
  <si>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</si>
  <si>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</si>
  <si>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</si>
  <si>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</si>
  <si>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</si>
  <si>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</si>
  <si>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</si>
  <si>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</si>
  <si>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</si>
  <si>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</si>
  <si>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</si>
  <si>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</si>
  <si>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</si>
  <si>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</si>
  <si>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</si>
  <si>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</si>
  <si>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</si>
  <si>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</si>
  <si>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</si>
  <si>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</si>
  <si>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</si>
  <si>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</si>
  <si>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</si>
  <si>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</si>
  <si>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</si>
  <si>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</si>
  <si>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</si>
  <si>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</si>
  <si>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</si>
  <si>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</si>
  <si>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</si>
  <si>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</si>
  <si>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</si>
  <si>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</si>
  <si>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</si>
  <si>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</si>
  <si>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</si>
  <si>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</si>
  <si>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</si>
  <si>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</si>
  <si>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</si>
  <si>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</si>
  <si>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</si>
  <si>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</si>
  <si>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</si>
  <si>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</si>
  <si>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</si>
  <si>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</si>
  <si>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</si>
  <si>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</si>
  <si>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</si>
  <si>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</si>
  <si>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</si>
  <si>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</si>
  <si>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</si>
  <si>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</si>
  <si>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</si>
  <si>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</si>
  <si>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</si>
  <si>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</si>
  <si>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</si>
  <si>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</si>
  <si>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</si>
  <si>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</si>
  <si>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</si>
  <si>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</si>
  <si>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</si>
  <si>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</si>
  <si>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</si>
  <si>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</si>
  <si>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</si>
  <si>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</si>
  <si>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</si>
  <si>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</si>
  <si>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</si>
  <si>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</si>
  <si>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</si>
  <si>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</si>
  <si>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</si>
  <si>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</si>
  <si>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</si>
  <si>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</si>
  <si>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</si>
  <si>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</si>
  <si>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</si>
  <si>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</si>
  <si>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</si>
  <si>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</si>
  <si>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</si>
  <si>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</si>
  <si>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</si>
  <si>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</si>
  <si>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</si>
  <si>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</si>
  <si>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</si>
  <si>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</si>
  <si>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</si>
  <si>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</si>
  <si>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</si>
  <si>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</si>
  <si>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</si>
  <si>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</si>
  <si>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</si>
  <si>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</si>
  <si>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</si>
  <si>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</si>
  <si>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</si>
  <si>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</si>
  <si>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</si>
  <si>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</si>
  <si>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</si>
  <si>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</si>
  <si>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</si>
  <si>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</si>
  <si>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</si>
  <si>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</si>
  <si>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</si>
  <si>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</si>
  <si>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</si>
  <si>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</si>
  <si>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</si>
  <si>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</si>
  <si>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</si>
  <si>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</si>
  <si>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</si>
  <si>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</si>
  <si>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</si>
  <si>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</si>
  <si>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</si>
  <si>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</si>
  <si>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</si>
  <si>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</si>
  <si>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</si>
  <si>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</si>
  <si>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</si>
  <si>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</si>
  <si>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</si>
  <si>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</si>
  <si>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</si>
  <si>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</si>
  <si>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</si>
  <si>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</si>
  <si>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</si>
  <si>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</si>
  <si>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</si>
  <si>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</si>
  <si>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</si>
  <si>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</si>
  <si>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</si>
  <si>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</si>
  <si>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</si>
  <si>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</si>
  <si>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</si>
  <si>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</si>
  <si>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</si>
  <si>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</si>
  <si>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</si>
  <si>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</si>
  <si>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</si>
  <si>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</si>
  <si>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</si>
  <si>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</si>
  <si>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</si>
  <si>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</si>
  <si>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</si>
  <si>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</si>
  <si>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</si>
  <si>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</si>
  <si>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</si>
  <si>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</si>
  <si>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</si>
  <si>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</si>
  <si>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</si>
  <si>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</si>
  <si>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</si>
  <si>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</si>
  <si>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</si>
  <si>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</si>
  <si>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</si>
  <si>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</si>
  <si>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</si>
  <si>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</si>
  <si>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</si>
  <si>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</si>
  <si>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</si>
  <si>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</si>
  <si>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</si>
  <si>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</si>
  <si>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</si>
  <si>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</si>
  <si>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</si>
  <si>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</si>
  <si>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</si>
  <si>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</si>
  <si>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</si>
  <si>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</si>
  <si>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</si>
  <si>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</si>
  <si>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</si>
  <si>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</si>
  <si>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</si>
  <si>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</si>
  <si>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</si>
  <si>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</si>
  <si>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</si>
  <si>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</si>
  <si>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</si>
  <si>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</si>
  <si>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</si>
  <si>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</si>
  <si>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</si>
  <si>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</si>
  <si>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</si>
  <si>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</si>
  <si>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</si>
  <si>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</si>
  <si>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</si>
  <si>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</si>
  <si>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</si>
  <si>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</si>
  <si>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</si>
  <si>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</si>
  <si>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</si>
  <si>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</si>
  <si>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</si>
  <si>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</si>
  <si>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</si>
  <si>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</si>
  <si>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</si>
  <si>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</si>
  <si>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</si>
  <si>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</si>
  <si>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</si>
  <si>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</si>
  <si>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</si>
  <si>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</si>
  <si>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</si>
  <si>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</si>
  <si>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</si>
  <si>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</si>
  <si>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</si>
  <si>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</si>
  <si>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</si>
  <si>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</si>
  <si>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</si>
  <si>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</si>
  <si>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</si>
  <si>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</si>
  <si>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</si>
  <si>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</si>
  <si>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</si>
  <si>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</si>
  <si>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</si>
  <si>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</si>
  <si>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</si>
  <si>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</si>
  <si>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</si>
  <si>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</si>
  <si>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</si>
  <si>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</si>
  <si>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</si>
  <si>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</si>
  <si>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</si>
  <si>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</si>
  <si>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</si>
  <si>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</si>
  <si>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</si>
  <si>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</si>
  <si>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</si>
  <si>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</si>
  <si>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</si>
  <si>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</si>
  <si>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</si>
  <si>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</si>
  <si>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</si>
  <si>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</si>
  <si>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</si>
  <si>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</si>
  <si>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</si>
  <si>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</si>
  <si>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</si>
  <si>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</si>
  <si>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</si>
  <si>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</si>
  <si>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</si>
  <si>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</si>
  <si>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</si>
  <si>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</si>
  <si>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</si>
  <si>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</si>
  <si>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</si>
  <si>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</si>
  <si>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</si>
  <si>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</si>
  <si>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</si>
  <si>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</si>
  <si>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</si>
  <si>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</si>
  <si>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</si>
  <si>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</si>
  <si>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</si>
  <si>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</si>
  <si>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</si>
  <si>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</si>
  <si>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</si>
  <si>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</si>
  <si>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</si>
  <si>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</si>
  <si>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</si>
  <si>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</si>
  <si>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</si>
  <si>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</si>
  <si>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</si>
  <si>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</si>
  <si>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</si>
  <si>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</si>
  <si>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</si>
  <si>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</si>
  <si>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</si>
  <si>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</si>
  <si>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</si>
  <si>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</si>
  <si>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</si>
  <si>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</si>
  <si>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</si>
  <si>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</si>
  <si>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</si>
  <si>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</si>
  <si>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</si>
  <si>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</si>
  <si>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</si>
  <si>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</si>
  <si>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</si>
  <si>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</si>
  <si>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</si>
  <si>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</si>
  <si>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</si>
  <si>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</si>
  <si>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</si>
  <si>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</si>
  <si>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</si>
  <si>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</si>
  <si>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</si>
  <si>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</si>
  <si>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</si>
  <si>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</si>
  <si>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</si>
  <si>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</si>
  <si>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</si>
  <si>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</si>
  <si>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</si>
  <si>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</si>
  <si>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</si>
  <si>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</si>
  <si>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</si>
  <si>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</si>
  <si>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</si>
  <si>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</si>
  <si>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</si>
  <si>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</si>
  <si>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</si>
  <si>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</si>
  <si>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</si>
  <si>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</si>
  <si>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</si>
  <si>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</si>
  <si>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</si>
  <si>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</si>
  <si>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</si>
  <si>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</si>
  <si>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</si>
  <si>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</si>
  <si>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</si>
  <si>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</si>
  <si>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</si>
  <si>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</si>
  <si>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</si>
  <si>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</si>
  <si>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</si>
  <si>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</si>
  <si>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</si>
  <si>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</si>
  <si>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</si>
  <si>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</si>
  <si>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</si>
  <si>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</si>
  <si>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</si>
  <si>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</si>
  <si>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</si>
  <si>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</si>
  <si>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</si>
  <si>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</si>
  <si>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</si>
  <si>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</si>
  <si>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</si>
  <si>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</si>
  <si>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</si>
  <si>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</si>
  <si>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</si>
  <si>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</si>
  <si>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</si>
  <si>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</si>
  <si>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</si>
  <si>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</si>
  <si>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</si>
  <si>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</si>
  <si>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</si>
  <si>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</si>
  <si>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</si>
  <si>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</si>
  <si>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</si>
  <si>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</si>
  <si>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</si>
  <si>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</si>
  <si>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</si>
  <si>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</si>
  <si>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</si>
  <si>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</si>
  <si>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</si>
  <si>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</si>
  <si>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</si>
  <si>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</si>
  <si>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</si>
  <si>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</si>
  <si>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</si>
  <si>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</si>
  <si>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</si>
  <si>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</si>
  <si>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</si>
  <si>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</si>
  <si>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</si>
  <si>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</si>
  <si>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</si>
  <si>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</si>
  <si>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</si>
  <si>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</si>
  <si>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</si>
  <si>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</si>
  <si>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</si>
  <si>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</si>
  <si>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</si>
  <si>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</si>
  <si>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</si>
  <si>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</si>
  <si>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</si>
  <si>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</si>
  <si>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</si>
  <si>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</si>
  <si>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</si>
  <si>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</si>
  <si>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</si>
  <si>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</si>
  <si>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</si>
  <si>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</si>
  <si>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</si>
  <si>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</si>
  <si>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</si>
  <si>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</si>
  <si>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</si>
  <si>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</si>
  <si>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</si>
  <si>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</si>
  <si>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</si>
  <si>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</si>
  <si>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</si>
  <si>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</si>
  <si>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</si>
  <si>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</si>
  <si>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</si>
  <si>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</si>
  <si>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</si>
  <si>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</si>
  <si>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</si>
  <si>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</si>
  <si>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</si>
  <si>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</si>
  <si>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</si>
  <si>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</si>
  <si>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</si>
  <si>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</si>
  <si>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</si>
  <si>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</si>
  <si>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</si>
  <si>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</si>
  <si>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</si>
  <si>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</si>
  <si>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</si>
  <si>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</si>
  <si>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</si>
  <si>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</si>
  <si>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</si>
  <si>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</si>
  <si>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</si>
  <si>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</si>
  <si>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</si>
  <si>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</si>
  <si>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</si>
  <si>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</si>
  <si>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</si>
  <si>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</si>
  <si>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</si>
  <si>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</si>
  <si>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</si>
  <si>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</si>
  <si>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</si>
  <si>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</si>
  <si>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</si>
  <si>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</si>
  <si>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</si>
  <si>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</si>
  <si>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</si>
  <si>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</si>
  <si>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</si>
  <si>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</si>
  <si>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</si>
  <si>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</si>
  <si>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</si>
  <si>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</si>
  <si>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</si>
  <si>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</si>
  <si>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</si>
  <si>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</si>
  <si>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</si>
  <si>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</si>
  <si>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</si>
  <si>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</si>
  <si>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</si>
  <si>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</si>
  <si>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</si>
  <si>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</si>
  <si>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</si>
  <si>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</si>
  <si>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</si>
  <si>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</si>
  <si>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</si>
  <si>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</si>
  <si>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</si>
  <si>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</si>
  <si>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</si>
  <si>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</si>
  <si>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</si>
  <si>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</si>
  <si>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</si>
  <si>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</si>
  <si>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</si>
  <si>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</si>
  <si>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</si>
  <si>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</si>
  <si>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</si>
  <si>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</si>
  <si>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</si>
  <si>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</si>
  <si>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</si>
  <si>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</si>
  <si>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</si>
  <si>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</si>
  <si>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</si>
  <si>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</si>
  <si>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</si>
  <si>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</si>
  <si>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</si>
  <si>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</si>
  <si>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</si>
  <si>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</si>
  <si>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</si>
  <si>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</si>
  <si>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</si>
  <si>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</si>
  <si>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</si>
  <si>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</si>
  <si>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</si>
  <si>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</si>
  <si>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</si>
  <si>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</si>
  <si>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</si>
  <si>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</si>
  <si>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</si>
  <si>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</si>
  <si>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</si>
  <si>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</si>
  <si>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</si>
  <si>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</si>
  <si>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</si>
  <si>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</si>
  <si>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</si>
  <si>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</si>
  <si>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</si>
  <si>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</si>
  <si>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</si>
  <si>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</si>
  <si>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</si>
  <si>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</si>
  <si>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</si>
  <si>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</si>
  <si>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</si>
  <si>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</si>
  <si>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</si>
  <si>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</si>
  <si>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</si>
  <si>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</si>
  <si>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</si>
  <si>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</si>
  <si>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</si>
  <si>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</si>
  <si>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</si>
  <si>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</si>
  <si>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</si>
  <si>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</si>
  <si>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</si>
  <si>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</si>
  <si>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</si>
  <si>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</si>
  <si>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</si>
  <si>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</si>
  <si>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</si>
  <si>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</si>
  <si>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</si>
  <si>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</si>
  <si>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</si>
  <si>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</si>
  <si>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</si>
  <si>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</si>
  <si>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</si>
  <si>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</si>
  <si>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</si>
  <si>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</si>
  <si>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</si>
  <si>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</si>
  <si>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</si>
  <si>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</si>
  <si>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</si>
  <si>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</si>
  <si>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</si>
  <si>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</si>
  <si>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</si>
  <si>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</si>
  <si>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</si>
  <si>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</si>
  <si>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</si>
  <si>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</si>
  <si>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</si>
  <si>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</si>
  <si>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</si>
  <si>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</si>
  <si>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</si>
  <si>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</si>
  <si>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</si>
  <si>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</si>
  <si>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</si>
  <si>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</si>
  <si>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</si>
  <si>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</si>
  <si>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</si>
  <si>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</si>
  <si>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</si>
  <si>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</si>
  <si>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</si>
  <si>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</si>
  <si>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</si>
  <si>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</si>
  <si>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</si>
  <si>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</si>
  <si>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</si>
  <si>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</si>
  <si>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</si>
  <si>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</si>
  <si>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</si>
  <si>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</si>
  <si>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</si>
  <si>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</si>
  <si>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</si>
  <si>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</si>
  <si>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</si>
  <si>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</si>
  <si>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</si>
  <si>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</si>
  <si>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</si>
  <si>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</si>
  <si>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</si>
  <si>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</si>
  <si>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</si>
  <si>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</si>
  <si>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</si>
  <si>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</si>
  <si>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</si>
  <si>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</si>
  <si>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</si>
  <si>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</si>
  <si>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</si>
  <si>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</si>
  <si>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</si>
  <si>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</si>
  <si>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</si>
  <si>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</si>
  <si>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</si>
  <si>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</si>
  <si>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</si>
  <si>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</si>
  <si>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</si>
  <si>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</si>
  <si>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</si>
  <si>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</si>
  <si>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</si>
  <si>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</si>
  <si>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</si>
  <si>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</si>
  <si>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</si>
  <si>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</si>
  <si>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</si>
  <si>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</si>
  <si>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</si>
  <si>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</si>
  <si>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</si>
  <si>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</si>
  <si>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</si>
  <si>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</si>
  <si>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</si>
  <si>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</si>
  <si>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</si>
  <si>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</si>
  <si>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</si>
  <si>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</si>
  <si>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</si>
  <si>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</si>
  <si>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</si>
  <si>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</si>
  <si>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</si>
  <si>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</si>
  <si>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</si>
  <si>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</si>
  <si>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</si>
  <si>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</si>
  <si>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</si>
  <si>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</si>
  <si>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</si>
  <si>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</si>
  <si>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</si>
  <si>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</si>
  <si>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</si>
  <si>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</si>
  <si>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</si>
  <si>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</si>
  <si>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</si>
  <si>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</si>
  <si>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</si>
  <si>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</si>
  <si>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</si>
  <si>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</si>
  <si>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</si>
  <si>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</si>
  <si>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</si>
  <si>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</si>
  <si>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</si>
  <si>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</si>
  <si>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</si>
  <si>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</si>
  <si>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</si>
  <si>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</si>
  <si>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</si>
  <si>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</si>
  <si>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</si>
  <si>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</si>
  <si>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</si>
  <si>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</si>
  <si>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</si>
  <si>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</si>
  <si>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</si>
  <si>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</si>
  <si>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</si>
  <si>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</si>
  <si>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</si>
  <si>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</si>
  <si>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</si>
  <si>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</si>
  <si>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</si>
  <si>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</si>
  <si>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</si>
  <si>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</si>
  <si>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</si>
  <si>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</si>
  <si>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</si>
  <si>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</si>
  <si>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</si>
  <si>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</si>
  <si>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</si>
  <si>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</si>
  <si>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</si>
  <si>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</si>
  <si>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</si>
  <si>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</si>
  <si>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</si>
  <si>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</si>
  <si>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</si>
  <si>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</si>
  <si>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</si>
  <si>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</si>
  <si>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</si>
  <si>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</si>
  <si>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</si>
  <si>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</si>
  <si>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</si>
  <si>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</si>
  <si>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</si>
  <si>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</si>
  <si>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</si>
  <si>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</si>
  <si>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</si>
  <si>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</si>
  <si>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</si>
  <si>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</si>
  <si>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</si>
  <si>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</si>
  <si>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</si>
  <si>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</si>
  <si>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</si>
  <si>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</si>
  <si>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</si>
  <si>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</si>
  <si>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</si>
  <si>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</si>
  <si>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</si>
  <si>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</si>
  <si>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</si>
  <si>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</si>
  <si>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</si>
  <si>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</si>
  <si>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</si>
  <si>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</si>
  <si>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</si>
  <si>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</si>
  <si>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</si>
  <si>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</si>
  <si>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</si>
  <si>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</si>
  <si>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</si>
  <si>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</si>
  <si>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</si>
  <si>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</si>
  <si>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</si>
  <si>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</si>
  <si>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</si>
  <si>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</si>
  <si>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</si>
  <si>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</si>
  <si>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</si>
  <si>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</si>
  <si>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</si>
  <si>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</si>
  <si>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</si>
  <si>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</si>
  <si>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</si>
  <si>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</si>
  <si>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</si>
  <si>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</si>
  <si>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</si>
  <si>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</si>
  <si>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</si>
  <si>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</si>
  <si>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</si>
  <si>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</si>
  <si>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</si>
  <si>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</si>
  <si>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</si>
  <si>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</si>
  <si>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</si>
  <si>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</si>
  <si>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</si>
  <si>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</si>
  <si>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</si>
  <si>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</si>
  <si>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</si>
  <si>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</si>
  <si>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</si>
  <si>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</si>
  <si>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</si>
  <si>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</si>
  <si>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</si>
  <si>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</si>
  <si>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</si>
  <si>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</si>
  <si>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</si>
  <si>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</si>
  <si>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</si>
  <si>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</si>
  <si>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</si>
  <si>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</si>
  <si>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</si>
  <si>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</si>
  <si>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</si>
  <si>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</si>
  <si>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</si>
  <si>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</si>
  <si>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</si>
  <si>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</si>
  <si>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</si>
  <si>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</si>
  <si>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</si>
  <si>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</si>
  <si>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</si>
  <si>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</si>
  <si>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</si>
  <si>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</si>
  <si>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</si>
  <si>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</si>
  <si>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</si>
  <si>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</si>
  <si>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</si>
  <si>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</si>
  <si>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</si>
  <si>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</si>
  <si>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</si>
  <si>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</si>
  <si>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</si>
  <si>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</si>
  <si>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</si>
  <si>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</si>
  <si>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</si>
  <si>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</si>
  <si>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</si>
  <si>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</si>
  <si>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</si>
  <si>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</si>
  <si>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</si>
  <si>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</si>
  <si>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</si>
  <si>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</si>
  <si>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</si>
  <si>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</si>
  <si>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</si>
  <si>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</si>
  <si>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</si>
  <si>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</si>
  <si>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</si>
  <si>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</si>
  <si>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</si>
  <si>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</si>
  <si>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</si>
  <si>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</si>
  <si>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</si>
  <si>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</si>
  <si>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</si>
  <si>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</si>
  <si>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</si>
  <si>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</si>
  <si>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</si>
  <si>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</si>
  <si>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</si>
  <si>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</si>
  <si>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</si>
  <si>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</si>
  <si>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</si>
  <si>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</si>
  <si>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</si>
  <si>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</si>
  <si>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</si>
  <si>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</si>
  <si>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</si>
  <si>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</si>
  <si>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</si>
  <si>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</si>
  <si>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</si>
  <si>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</si>
  <si>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</si>
  <si>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</si>
  <si>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</si>
  <si>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</si>
  <si>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</si>
  <si>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</si>
  <si>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</si>
  <si>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</si>
  <si>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</si>
  <si>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</si>
  <si>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</si>
  <si>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</si>
  <si>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</si>
  <si>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</si>
  <si>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</si>
  <si>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</si>
  <si>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</si>
  <si>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</si>
  <si>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</si>
  <si>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</si>
  <si>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</si>
  <si>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</si>
  <si>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</si>
  <si>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</si>
  <si>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</si>
  <si>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</si>
  <si>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</si>
  <si>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</si>
  <si>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</si>
  <si>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</si>
  <si>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</si>
  <si>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</si>
  <si>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</si>
  <si>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</si>
  <si>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</si>
  <si>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</si>
  <si>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</si>
  <si>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</si>
  <si>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</si>
  <si>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</si>
  <si>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</si>
  <si>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</si>
  <si>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</si>
  <si>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</si>
  <si>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</si>
  <si>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</si>
  <si>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</si>
  <si>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</si>
  <si>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</si>
  <si>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</si>
  <si>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</si>
  <si>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</si>
  <si>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</si>
  <si>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</si>
  <si>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</si>
  <si>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</si>
  <si>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</si>
  <si>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</si>
  <si>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</si>
  <si>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</si>
  <si>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</si>
  <si>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</si>
  <si>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</si>
  <si>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</si>
  <si>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</si>
  <si>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</si>
  <si>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</si>
  <si>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</si>
  <si>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</si>
  <si>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</si>
  <si>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</si>
  <si>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</si>
  <si>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</si>
  <si>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</si>
  <si>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</si>
  <si>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</si>
  <si>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</si>
  <si>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</si>
  <si>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</si>
  <si>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</si>
  <si>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</si>
  <si>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</si>
  <si>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</si>
  <si>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</si>
  <si>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</si>
  <si>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</si>
  <si>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</si>
  <si>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</si>
  <si>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</si>
  <si>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</si>
  <si>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</si>
  <si>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</si>
  <si>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</si>
  <si>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</si>
  <si>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</si>
  <si>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</si>
  <si>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</si>
  <si>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</si>
  <si>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</si>
  <si>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</si>
  <si>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</si>
  <si>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</si>
  <si>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</si>
  <si>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</si>
  <si>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</si>
  <si>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</si>
  <si>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</si>
  <si>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</si>
  <si>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</si>
  <si>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</si>
  <si>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</si>
  <si>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</si>
  <si>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</si>
  <si>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</si>
  <si>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</si>
  <si>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</si>
  <si>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</si>
  <si>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</si>
  <si>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</si>
  <si>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</si>
  <si>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</si>
  <si>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</si>
  <si>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</si>
  <si>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</si>
  <si>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</si>
  <si>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</si>
  <si>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</si>
  <si>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</si>
  <si>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</si>
  <si>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</si>
  <si>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</si>
  <si>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</si>
  <si>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</si>
  <si>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</si>
  <si>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</si>
  <si>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</si>
  <si>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</si>
  <si>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</si>
  <si>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</si>
  <si>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</si>
  <si>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</si>
  <si>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</si>
  <si>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</si>
  <si>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</si>
  <si>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</si>
  <si>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</si>
  <si>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</si>
  <si>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</si>
  <si>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</si>
  <si>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</si>
  <si>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</si>
  <si>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</si>
  <si>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</si>
  <si>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</si>
  <si>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</si>
  <si>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</si>
  <si>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</si>
  <si>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</si>
  <si>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</si>
  <si>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</si>
  <si>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</si>
  <si>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</si>
  <si>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</si>
  <si>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</si>
  <si>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</si>
  <si>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</si>
  <si>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</si>
  <si>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</si>
  <si>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</si>
  <si>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</si>
  <si>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</si>
  <si>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</si>
  <si>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</si>
  <si>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</si>
  <si>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</si>
  <si>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</si>
  <si>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</si>
  <si>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</si>
  <si>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</si>
  <si>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</si>
  <si>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</si>
  <si>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</si>
  <si>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</si>
  <si>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</si>
  <si>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</si>
  <si>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</si>
  <si>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</si>
  <si>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</si>
  <si>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</si>
  <si>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</si>
  <si>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</si>
  <si>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</si>
  <si>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</si>
  <si>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</si>
  <si>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</si>
  <si>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</si>
  <si>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</si>
  <si>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</si>
  <si>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</si>
  <si>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</si>
  <si>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</si>
  <si>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</si>
  <si>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</si>
  <si>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</si>
  <si>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</si>
  <si>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</si>
  <si>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</si>
  <si>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</si>
  <si>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</si>
  <si>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</si>
  <si>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</si>
  <si>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</si>
  <si>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</si>
  <si>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</si>
  <si>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</si>
  <si>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</si>
  <si>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</si>
  <si>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</si>
  <si>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</si>
  <si>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</si>
  <si>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</si>
  <si>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</si>
  <si>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</si>
  <si>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</si>
  <si>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</si>
  <si>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</si>
  <si>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</si>
  <si>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</si>
  <si>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</si>
  <si>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</si>
  <si>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</si>
  <si>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</si>
  <si>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</si>
  <si>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</si>
  <si>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</si>
  <si>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</si>
  <si>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</si>
  <si>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</si>
  <si>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</si>
  <si>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</si>
  <si>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</si>
  <si>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</si>
  <si>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</si>
  <si>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</si>
  <si>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</si>
  <si>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</si>
  <si>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</si>
  <si>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</si>
  <si>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</si>
  <si>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</si>
  <si>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</si>
  <si>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</si>
  <si>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</si>
  <si>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</si>
  <si>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</si>
  <si>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</si>
  <si>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</si>
  <si>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</si>
  <si>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</si>
  <si>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</si>
  <si>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</si>
  <si>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</si>
  <si>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</si>
  <si>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</si>
  <si>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</si>
  <si>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</si>
  <si>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</si>
  <si>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</si>
  <si>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</si>
  <si>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</si>
  <si>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</si>
  <si>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</si>
  <si>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</si>
  <si>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</si>
  <si>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</si>
  <si>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</si>
  <si>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</si>
  <si>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</si>
  <si>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</si>
  <si>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</si>
  <si>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</si>
  <si>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</si>
  <si>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</si>
  <si>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</si>
  <si>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</si>
  <si>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</si>
  <si>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</si>
  <si>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</si>
  <si>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</si>
  <si>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</si>
  <si>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</si>
  <si>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</si>
  <si>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</si>
  <si>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</si>
  <si>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</si>
  <si>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</si>
  <si>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</si>
  <si>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</si>
  <si>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</si>
  <si>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</si>
  <si>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</si>
  <si>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</si>
  <si>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</si>
  <si>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</si>
  <si>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</si>
  <si>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</si>
  <si>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</si>
  <si>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</si>
  <si>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</si>
  <si>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</si>
  <si>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</si>
  <si>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</si>
  <si>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</si>
  <si>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</si>
  <si>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</si>
  <si>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</si>
  <si>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</si>
  <si>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</si>
  <si>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</si>
  <si>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</si>
  <si>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</si>
  <si>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</si>
  <si>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</si>
  <si>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</si>
  <si>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</si>
  <si>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</si>
  <si>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</si>
  <si>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</si>
  <si>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</si>
  <si>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</si>
  <si>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</si>
  <si>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</si>
  <si>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</si>
  <si>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</si>
  <si>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</si>
  <si>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</si>
  <si>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</si>
  <si>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</si>
  <si>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</si>
  <si>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</si>
  <si>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</si>
  <si>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</si>
  <si>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</si>
  <si>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</si>
  <si>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</si>
  <si>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</si>
  <si>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</si>
  <si>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</si>
  <si>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</si>
  <si>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</si>
  <si>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</si>
  <si>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</si>
  <si>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</si>
  <si>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</si>
  <si>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</si>
  <si>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</si>
  <si>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</si>
  <si>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</si>
  <si>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</si>
  <si>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</si>
  <si>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</si>
  <si>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</si>
  <si>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</si>
  <si>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</si>
  <si>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</si>
  <si>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</si>
  <si>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</si>
  <si>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</si>
  <si>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</si>
  <si>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</si>
  <si>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</si>
  <si>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</si>
  <si>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</si>
  <si>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</si>
  <si>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</si>
  <si>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</si>
  <si>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</si>
  <si>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</si>
  <si>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</si>
  <si>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</si>
  <si>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</si>
  <si>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</si>
  <si>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</si>
  <si>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</si>
  <si>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</si>
  <si>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</si>
  <si>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</si>
  <si>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</si>
  <si>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</si>
  <si>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</si>
  <si>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</si>
  <si>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</si>
  <si>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</si>
  <si>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</si>
  <si>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</si>
  <si>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</si>
  <si>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</si>
  <si>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</si>
  <si>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</si>
  <si>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</si>
  <si>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</si>
  <si>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</si>
  <si>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</si>
  <si>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</si>
  <si>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</si>
  <si>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</si>
  <si>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</si>
  <si>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</si>
  <si>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</si>
  <si>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</si>
  <si>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</si>
  <si>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</si>
  <si>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</si>
  <si>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</si>
  <si>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</si>
  <si>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</si>
  <si>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</si>
  <si>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</si>
  <si>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</si>
  <si>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</si>
  <si>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</si>
  <si>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</si>
  <si>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</si>
  <si>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</si>
  <si>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</si>
  <si>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</si>
  <si>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</si>
  <si>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</si>
  <si>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</si>
  <si>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</si>
  <si>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</si>
  <si>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</si>
  <si>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</si>
  <si>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</si>
  <si>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</si>
  <si>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</si>
  <si>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</si>
  <si>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</si>
  <si>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</si>
  <si>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</si>
  <si>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</si>
  <si>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</si>
  <si>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</si>
  <si>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</si>
  <si>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</si>
  <si>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</si>
  <si>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</si>
  <si>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</si>
  <si>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</si>
  <si>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</si>
  <si>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</si>
  <si>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</si>
  <si>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</si>
  <si>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</si>
  <si>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</si>
  <si>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</si>
  <si>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</si>
  <si>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</si>
  <si>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</si>
  <si>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</si>
  <si>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</si>
  <si>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</si>
  <si>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</si>
  <si>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</si>
  <si>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</si>
  <si>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</si>
  <si>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</si>
  <si>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</si>
  <si>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</si>
  <si>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</si>
  <si>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</si>
  <si>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</si>
  <si>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</si>
  <si>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</si>
  <si>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</si>
  <si>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</si>
  <si>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</si>
  <si>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</si>
  <si>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</si>
  <si>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</si>
  <si>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</si>
  <si>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</si>
  <si>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</si>
  <si>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</si>
  <si>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</si>
  <si>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</si>
  <si>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</si>
  <si>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</si>
  <si>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</si>
  <si>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</si>
  <si>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</si>
  <si>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</si>
  <si>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</si>
  <si>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</si>
  <si>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</si>
  <si>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</si>
  <si>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</si>
  <si>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</si>
  <si>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</si>
  <si>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</si>
  <si>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</si>
  <si>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</si>
  <si>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</si>
  <si>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</si>
  <si>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</si>
  <si>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</si>
  <si>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</si>
  <si>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</si>
  <si>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</si>
  <si>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</si>
  <si>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</si>
  <si>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</si>
  <si>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</si>
  <si>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</si>
  <si>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</si>
  <si>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</si>
  <si>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</si>
  <si>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</si>
  <si>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</si>
  <si>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</si>
  <si>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</si>
  <si>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</si>
  <si>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</si>
  <si>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</si>
  <si>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</si>
  <si>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</si>
  <si>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</si>
  <si>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</si>
  <si>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</si>
  <si>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</si>
  <si>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</si>
  <si>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</si>
  <si>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</si>
  <si>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</si>
  <si>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</si>
  <si>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</si>
  <si>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</si>
  <si>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</si>
  <si>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</si>
  <si>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</si>
  <si>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</si>
  <si>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</si>
  <si>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</si>
  <si>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</si>
  <si>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</si>
  <si>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</si>
  <si>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</si>
  <si>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</si>
  <si>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</si>
  <si>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</si>
  <si>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</si>
  <si>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</si>
  <si>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</si>
  <si>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</si>
  <si>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</si>
  <si>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</si>
  <si>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</si>
  <si>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</si>
  <si>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</si>
  <si>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</si>
  <si>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</si>
  <si>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</si>
  <si>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</si>
  <si>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</si>
  <si>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</si>
  <si>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</si>
  <si>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</si>
  <si>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</si>
  <si>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</si>
  <si>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</si>
  <si>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</si>
  <si>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</si>
  <si>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</si>
  <si>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</si>
  <si>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</si>
  <si>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</si>
  <si>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</si>
  <si>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</si>
  <si>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</si>
  <si>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</si>
  <si>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</si>
  <si>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</si>
  <si>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</si>
  <si>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</si>
  <si>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</si>
  <si>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</si>
  <si>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</si>
  <si>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</si>
  <si>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</si>
  <si>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</si>
  <si>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</si>
  <si>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</si>
  <si>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</si>
  <si>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</si>
  <si>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</si>
  <si>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</si>
  <si>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</si>
  <si>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</si>
  <si>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</si>
  <si>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</si>
  <si>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</si>
  <si>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</si>
  <si>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</si>
  <si>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</si>
  <si>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</si>
  <si>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</si>
  <si>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</si>
  <si>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</si>
  <si>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</si>
  <si>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</si>
  <si>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</si>
  <si>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</si>
  <si>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</si>
  <si>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</si>
  <si>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</si>
  <si>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</si>
  <si>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</si>
  <si>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</si>
  <si>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</si>
  <si>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</si>
  <si>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</si>
  <si>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</si>
  <si>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</si>
  <si>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</si>
  <si>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</si>
  <si>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</si>
  <si>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</si>
  <si>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</si>
  <si>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</si>
  <si>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</si>
  <si>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</si>
  <si>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</si>
  <si>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</si>
  <si>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</si>
  <si>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</si>
  <si>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</si>
  <si>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</si>
  <si>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</si>
  <si>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</si>
  <si>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</si>
  <si>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</si>
  <si>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</si>
  <si>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</si>
  <si>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</si>
  <si>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</si>
  <si>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</si>
  <si>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</si>
  <si>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</si>
  <si>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</si>
  <si>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</si>
  <si>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</si>
  <si>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</si>
  <si>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</si>
  <si>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</si>
  <si>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</si>
  <si>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</si>
  <si>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</si>
  <si>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</si>
  <si>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</si>
  <si>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</si>
  <si>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</si>
  <si>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</si>
  <si>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</si>
  <si>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</si>
  <si>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</si>
  <si>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</si>
  <si>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</si>
  <si>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</si>
  <si>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</si>
  <si>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</si>
  <si>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</si>
  <si>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</si>
  <si>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</si>
  <si>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</si>
  <si>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</si>
  <si>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</si>
  <si>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</si>
  <si>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</si>
  <si>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</si>
  <si>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</si>
  <si>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</si>
  <si>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</si>
  <si>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</si>
  <si>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</si>
  <si>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</si>
  <si>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</si>
  <si>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</si>
  <si>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</si>
  <si>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</si>
  <si>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</si>
  <si>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</si>
  <si>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</si>
  <si>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</si>
  <si>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</si>
  <si>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</si>
  <si>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</si>
  <si>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</si>
  <si>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</si>
  <si>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</si>
  <si>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</si>
  <si>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</si>
  <si>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</si>
  <si>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</si>
  <si>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</si>
  <si>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</si>
  <si>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</si>
  <si>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</si>
  <si>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</si>
  <si>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</si>
  <si>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</si>
  <si>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</si>
  <si>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</si>
  <si>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</si>
  <si>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</si>
  <si>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</si>
  <si>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</si>
  <si>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</si>
  <si>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</si>
  <si>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</si>
  <si>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</si>
  <si>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</si>
  <si>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</si>
  <si>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</si>
  <si>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</si>
  <si>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</si>
  <si>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</si>
  <si>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</si>
  <si>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</si>
  <si>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</si>
  <si>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</si>
  <si>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</si>
  <si>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</si>
  <si>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</si>
  <si>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</si>
  <si>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</si>
  <si>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</si>
  <si>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</si>
  <si>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</si>
  <si>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</si>
  <si>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</si>
  <si>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</si>
  <si>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</si>
  <si>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</si>
  <si>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</si>
  <si>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</si>
  <si>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</si>
  <si>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</si>
  <si>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</si>
  <si>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</si>
  <si>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</si>
  <si>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</si>
  <si>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</si>
  <si>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</si>
  <si>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</si>
  <si>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</si>
  <si>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</si>
  <si>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</si>
  <si>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</si>
  <si>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</si>
  <si>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</si>
  <si>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</si>
  <si>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</si>
  <si>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</si>
  <si>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</si>
  <si>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</si>
  <si>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</si>
  <si>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</si>
  <si>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</si>
  <si>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</si>
  <si>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</si>
  <si>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</si>
  <si>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</si>
  <si>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</si>
  <si>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</si>
  <si>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</si>
  <si>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</si>
  <si>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</si>
  <si>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</si>
  <si>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</si>
  <si>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</si>
  <si>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</si>
  <si>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</si>
  <si>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</si>
  <si>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</si>
  <si>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</si>
  <si>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</si>
  <si>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</si>
  <si>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</si>
  <si>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</si>
  <si>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</si>
  <si>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</si>
  <si>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</si>
  <si>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</si>
  <si>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</si>
  <si>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</si>
  <si>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</si>
  <si>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</si>
  <si>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</si>
  <si>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</si>
  <si>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</si>
  <si>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</si>
  <si>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</si>
  <si>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</si>
  <si>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</si>
  <si>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</si>
  <si>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</si>
  <si>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</si>
  <si>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</si>
  <si>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</si>
  <si>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</si>
  <si>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</si>
  <si>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</si>
  <si>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</si>
  <si>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</si>
  <si>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</si>
  <si>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</si>
  <si>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</si>
  <si>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</si>
  <si>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</si>
  <si>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</si>
  <si>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</si>
  <si>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</si>
  <si>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</si>
  <si>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</si>
  <si>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</si>
  <si>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</si>
  <si>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</si>
  <si>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</si>
  <si>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</si>
  <si>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</si>
  <si>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</si>
  <si>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</si>
  <si>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</si>
  <si>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</si>
  <si>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</si>
  <si>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</si>
  <si>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</si>
  <si>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</si>
  <si>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</si>
  <si>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</si>
  <si>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</si>
  <si>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</si>
  <si>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</si>
  <si>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</si>
  <si>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</si>
  <si>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</si>
  <si>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</si>
  <si>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</si>
  <si>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</si>
  <si>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</si>
  <si>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</si>
  <si>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</si>
  <si>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</si>
  <si>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</si>
  <si>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</si>
  <si>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</si>
  <si>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</si>
  <si>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</si>
  <si>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</si>
  <si>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</si>
  <si>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</si>
  <si>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</si>
  <si>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</si>
  <si>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</si>
  <si>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</si>
  <si>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</si>
  <si>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</si>
  <si>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</si>
  <si>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</si>
  <si>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</si>
  <si>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</si>
  <si>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</si>
  <si>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</si>
  <si>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</si>
  <si>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</si>
  <si>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</si>
  <si>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</si>
  <si>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</si>
  <si>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</si>
  <si>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</si>
  <si>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</si>
  <si>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</si>
  <si>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</si>
  <si>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</si>
  <si>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</si>
  <si>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</si>
  <si>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</si>
  <si>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</si>
  <si>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</si>
  <si>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</si>
  <si>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</si>
  <si>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</si>
  <si>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</si>
  <si>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</si>
  <si>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</si>
  <si>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</si>
  <si>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</si>
  <si>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</si>
  <si>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</si>
  <si>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</si>
  <si>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</si>
  <si>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</si>
  <si>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</si>
  <si>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</si>
  <si>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</si>
  <si>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</si>
  <si>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</si>
  <si>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</si>
  <si>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</si>
  <si>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</si>
  <si>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</si>
  <si>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</si>
  <si>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</si>
  <si>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</si>
  <si>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</si>
  <si>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</si>
  <si>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</si>
  <si>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</si>
  <si>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</si>
  <si>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</si>
  <si>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</si>
  <si>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</si>
  <si>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</si>
  <si>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</si>
  <si>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</si>
  <si>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</si>
  <si>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</si>
  <si>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</si>
  <si>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</si>
  <si>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</si>
  <si>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</si>
  <si>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</si>
  <si>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</si>
  <si>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</si>
  <si>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</si>
  <si>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</si>
  <si>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</si>
  <si>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</si>
  <si>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</si>
  <si>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</si>
  <si>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</si>
  <si>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</si>
  <si>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</si>
  <si>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</si>
  <si>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</si>
  <si>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</si>
  <si>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</si>
  <si>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</si>
  <si>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</si>
  <si>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</si>
  <si>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</si>
  <si>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</si>
  <si>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</si>
  <si>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</si>
  <si>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</si>
  <si>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</si>
  <si>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</si>
  <si>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</si>
  <si>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</si>
  <si>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</si>
  <si>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</si>
  <si>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</si>
  <si>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</si>
  <si>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</si>
  <si>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</si>
  <si>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</si>
  <si>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</si>
  <si>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</si>
  <si>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</si>
  <si>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</si>
  <si>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</si>
  <si>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</si>
  <si>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</si>
  <si>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</si>
  <si>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</si>
  <si>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</si>
  <si>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</si>
  <si>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</si>
  <si>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</si>
  <si>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</si>
  <si>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</si>
  <si>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</si>
  <si>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</si>
  <si>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</si>
  <si>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</si>
  <si>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</si>
  <si>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</si>
  <si>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</si>
  <si>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</si>
  <si>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</si>
  <si>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</si>
  <si>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</si>
  <si>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</si>
  <si>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</si>
  <si>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</si>
  <si>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</si>
  <si>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</si>
  <si>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</si>
  <si>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</si>
  <si>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</si>
  <si>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</si>
  <si>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</si>
  <si>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</si>
  <si>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</si>
  <si>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</si>
  <si>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</si>
  <si>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</si>
  <si>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</si>
  <si>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</si>
  <si>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</si>
  <si>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</si>
  <si>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</si>
  <si>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</si>
  <si>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</si>
  <si>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</si>
  <si>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</si>
  <si>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</si>
  <si>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</si>
  <si>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</si>
  <si>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</si>
  <si>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</si>
  <si>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</si>
  <si>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</si>
  <si>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</si>
  <si>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</si>
  <si>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</si>
  <si>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</si>
  <si>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</si>
  <si>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</si>
  <si>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</si>
  <si>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</si>
  <si>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</si>
  <si>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</si>
  <si>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</si>
  <si>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</si>
  <si>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</si>
  <si>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</si>
  <si>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</si>
  <si>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</si>
  <si>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</si>
  <si>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</si>
  <si>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</si>
  <si>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</si>
  <si>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</si>
  <si>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</si>
  <si>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</si>
  <si>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</si>
  <si>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</si>
  <si>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</si>
  <si>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</si>
  <si>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</si>
  <si>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</si>
  <si>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</si>
  <si>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</si>
  <si>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</si>
  <si>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</si>
  <si>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</si>
  <si>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</si>
  <si>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</si>
  <si>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</si>
  <si>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</si>
  <si>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</si>
  <si>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</si>
  <si>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</si>
  <si>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</si>
  <si>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</si>
  <si>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</si>
  <si>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</si>
  <si>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</si>
  <si>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</si>
  <si>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</si>
  <si>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</si>
  <si>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</si>
  <si>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</si>
  <si>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</si>
  <si>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</si>
  <si>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</si>
  <si>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</si>
  <si>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</si>
  <si>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</si>
  <si>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</si>
  <si>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</si>
  <si>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</si>
  <si>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</si>
  <si>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</si>
  <si>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</si>
  <si>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</si>
  <si>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</si>
  <si>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</si>
  <si>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</si>
  <si>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</si>
  <si>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</si>
  <si>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</si>
  <si>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</si>
  <si>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</si>
  <si>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</si>
  <si>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</si>
  <si>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</si>
  <si>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</si>
  <si>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</si>
  <si>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</si>
  <si>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</si>
  <si>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</si>
  <si>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</si>
  <si>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</si>
  <si>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</si>
  <si>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</si>
  <si>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</si>
  <si>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</si>
  <si>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</si>
  <si>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</si>
  <si>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</si>
  <si>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</si>
  <si>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</si>
  <si>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</si>
  <si>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</si>
  <si>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</si>
  <si>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</si>
  <si>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</si>
  <si>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</si>
  <si>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</si>
  <si>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</si>
  <si>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</si>
  <si>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</si>
  <si>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</si>
  <si>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</si>
  <si>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</si>
  <si>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</si>
  <si>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</si>
  <si>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</si>
  <si>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</si>
  <si>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</si>
  <si>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</si>
  <si>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</si>
  <si>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</si>
  <si>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</si>
  <si>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</si>
  <si>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</si>
  <si>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</si>
  <si>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</si>
  <si>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</si>
  <si>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</si>
  <si>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</si>
  <si>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</si>
  <si>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</si>
  <si>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</si>
  <si>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</si>
  <si>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</si>
  <si>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</si>
  <si>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</si>
  <si>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</si>
  <si>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</si>
  <si>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</si>
  <si>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</si>
  <si>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</si>
  <si>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</si>
  <si>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</si>
  <si>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</si>
  <si>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</si>
  <si>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</si>
  <si>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</si>
  <si>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</si>
  <si>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</si>
  <si>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</si>
  <si>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</si>
  <si>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</si>
  <si>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</si>
  <si>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</si>
  <si>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</si>
  <si>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</si>
  <si>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</si>
  <si>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</si>
  <si>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</si>
  <si>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</si>
  <si>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</si>
  <si>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</si>
  <si>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</si>
  <si>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</si>
  <si>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</si>
  <si>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</si>
  <si>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</si>
  <si>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</si>
  <si>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</si>
  <si>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</si>
  <si>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</si>
  <si>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</si>
  <si>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</si>
  <si>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</si>
  <si>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</si>
  <si>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</si>
  <si>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</si>
  <si>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</si>
  <si>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</si>
  <si>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</si>
  <si>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</si>
  <si>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</si>
  <si>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</si>
  <si>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</si>
  <si>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</si>
  <si>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</si>
  <si>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</si>
  <si>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</si>
  <si>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</si>
  <si>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</si>
  <si>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</si>
  <si>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</si>
  <si>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</si>
  <si>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</si>
  <si>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</si>
  <si>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</si>
  <si>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</si>
  <si>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</si>
  <si>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</si>
  <si>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</si>
  <si>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</si>
  <si>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</si>
  <si>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</si>
  <si>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</si>
  <si>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</si>
  <si>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</si>
  <si>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</si>
  <si>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</si>
  <si>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</si>
  <si>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</si>
  <si>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</si>
  <si>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</si>
  <si>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</si>
  <si>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</si>
  <si>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</si>
  <si>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</si>
  <si>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</si>
  <si>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</si>
  <si>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</si>
  <si>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</si>
  <si>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</si>
  <si>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</si>
  <si>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</si>
  <si>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</si>
  <si>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</si>
  <si>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</si>
  <si>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</si>
  <si>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</si>
  <si>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</si>
  <si>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</si>
  <si>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</si>
  <si>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</si>
  <si>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</si>
  <si>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</si>
  <si>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</si>
  <si>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</si>
  <si>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</si>
  <si>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</si>
  <si>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</si>
  <si>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</si>
  <si>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</si>
  <si>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</si>
  <si>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</si>
  <si>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</si>
  <si>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</si>
  <si>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</si>
  <si>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</si>
  <si>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</si>
  <si>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</si>
  <si>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</si>
  <si>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</si>
  <si>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</si>
  <si>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</si>
  <si>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</si>
  <si>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</si>
  <si>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</si>
  <si>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</si>
  <si>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</si>
  <si>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</si>
  <si>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</si>
  <si>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</si>
  <si>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</si>
  <si>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</si>
  <si>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</si>
  <si>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</si>
  <si>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</si>
  <si>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</si>
  <si>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</si>
  <si>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</si>
  <si>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</si>
  <si>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</si>
  <si>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</si>
  <si>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</si>
  <si>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</si>
  <si>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</si>
  <si>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</si>
  <si>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</si>
  <si>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</si>
  <si>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</si>
  <si>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</si>
  <si>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</si>
  <si>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</si>
  <si>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</si>
  <si>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</si>
  <si>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</si>
  <si>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</si>
  <si>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</si>
  <si>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</si>
  <si>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</si>
  <si>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</si>
  <si>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</si>
  <si>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</si>
  <si>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</si>
  <si>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</si>
  <si>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</si>
  <si>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</si>
  <si>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</si>
  <si>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</si>
  <si>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</si>
  <si>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</si>
  <si>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</si>
  <si>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</si>
  <si>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</si>
  <si>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</si>
  <si>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</si>
  <si>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</si>
  <si>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</si>
  <si>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</si>
  <si>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</si>
  <si>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</si>
  <si>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</si>
  <si>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</si>
  <si>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</si>
  <si>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</si>
  <si>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</si>
  <si>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</si>
  <si>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</si>
  <si>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</si>
  <si>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</si>
  <si>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</si>
  <si>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</si>
  <si>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</si>
  <si>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</si>
  <si>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</si>
  <si>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</si>
  <si>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</si>
  <si>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</si>
  <si>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</si>
  <si>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</si>
  <si>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</si>
  <si>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</si>
  <si>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</si>
  <si>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</si>
  <si>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</si>
  <si>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</si>
  <si>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</si>
  <si>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</si>
  <si>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</si>
  <si>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</si>
  <si>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</si>
  <si>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</si>
  <si>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</si>
  <si>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</si>
  <si>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</si>
  <si>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</si>
  <si>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</si>
  <si>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</si>
  <si>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</si>
  <si>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</si>
  <si>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</si>
  <si>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</si>
  <si>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</si>
  <si>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</si>
  <si>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</si>
  <si>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</si>
  <si>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</si>
  <si>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</si>
  <si>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</si>
  <si>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</si>
  <si>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</si>
  <si>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</si>
  <si>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</si>
  <si>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</si>
  <si>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</si>
  <si>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</si>
  <si>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</si>
  <si>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</si>
  <si>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</si>
  <si>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</si>
  <si>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</si>
  <si>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</si>
  <si>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</si>
  <si>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</si>
  <si>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</si>
  <si>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</si>
  <si>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</si>
  <si>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</si>
  <si>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</si>
  <si>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</si>
  <si>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</si>
  <si>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</si>
  <si>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</si>
  <si>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</si>
  <si>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</si>
  <si>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</si>
  <si>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</si>
  <si>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</si>
  <si>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</si>
  <si>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</si>
  <si>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</si>
  <si>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</si>
  <si>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</si>
  <si>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</si>
  <si>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</si>
  <si>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</si>
  <si>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</si>
  <si>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</si>
  <si>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</si>
  <si>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</si>
  <si>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</si>
  <si>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</si>
  <si>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</si>
  <si>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</si>
  <si>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</si>
  <si>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</si>
  <si>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</si>
  <si>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</si>
  <si>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</si>
  <si>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</si>
  <si>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</si>
  <si>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</si>
  <si>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</si>
  <si>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</si>
  <si>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</si>
  <si>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</si>
  <si>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</si>
  <si>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</si>
  <si>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</si>
  <si>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</si>
  <si>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</si>
  <si>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</si>
  <si>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</si>
  <si>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</si>
  <si>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</si>
  <si>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</si>
  <si>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</si>
  <si>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</si>
  <si>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</si>
  <si>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</si>
  <si>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</si>
  <si>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</si>
  <si>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</si>
  <si>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</si>
  <si>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</si>
  <si>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</si>
  <si>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</si>
  <si>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</si>
  <si>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</si>
  <si>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</si>
  <si>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</si>
  <si>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</si>
  <si>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</si>
  <si>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</si>
  <si>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</si>
  <si>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</si>
  <si>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</si>
  <si>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</si>
  <si>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</si>
  <si>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</si>
  <si>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</si>
  <si>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</si>
  <si>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</si>
  <si>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</si>
  <si>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</si>
  <si>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</si>
  <si>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</si>
  <si>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</si>
  <si>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</si>
  <si>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</si>
  <si>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</si>
  <si>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</si>
  <si>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</si>
  <si>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</si>
  <si>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</si>
  <si>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</si>
  <si>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</si>
  <si>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</si>
  <si>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</si>
  <si>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</si>
  <si>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</si>
  <si>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</si>
  <si>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</si>
  <si>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</si>
  <si>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</si>
  <si>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</si>
  <si>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</si>
  <si>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</si>
  <si>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</si>
  <si>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</si>
  <si>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</si>
  <si>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</si>
  <si>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</si>
  <si>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</si>
  <si>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</si>
  <si>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</si>
  <si>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</si>
  <si>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</si>
  <si>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</si>
  <si>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</si>
  <si>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</si>
  <si>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</si>
  <si>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</si>
  <si>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</si>
  <si>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</si>
  <si>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</si>
  <si>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</si>
  <si>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</si>
  <si>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</si>
  <si>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</si>
  <si>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</si>
  <si>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</si>
  <si>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</si>
  <si>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</si>
  <si>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</si>
  <si>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</si>
  <si>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</si>
  <si>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</si>
  <si>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</si>
  <si>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</si>
  <si>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</si>
  <si>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</si>
  <si>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</si>
  <si>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</si>
  <si>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</si>
  <si>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</si>
  <si>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</si>
  <si>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</si>
  <si>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</si>
  <si>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</si>
  <si>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</si>
  <si>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</si>
  <si>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</si>
  <si>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</si>
  <si>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</si>
  <si>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</si>
  <si>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</si>
  <si>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</si>
  <si>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</si>
  <si>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</si>
  <si>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</si>
  <si>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</si>
  <si>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</si>
  <si>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</si>
  <si>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</si>
  <si>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</si>
  <si>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</si>
  <si>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</si>
  <si>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</si>
  <si>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</si>
  <si>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</si>
  <si>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</si>
  <si>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</si>
  <si>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</si>
  <si>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</si>
  <si>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</si>
  <si>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</si>
  <si>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</si>
  <si>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</si>
  <si>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</si>
  <si>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</si>
  <si>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</si>
  <si>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</si>
  <si>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</si>
  <si>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</si>
  <si>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</si>
  <si>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</si>
  <si>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</si>
  <si>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</si>
  <si>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</si>
  <si>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</si>
  <si>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</si>
  <si>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</si>
  <si>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</si>
  <si>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</si>
  <si>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</si>
  <si>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</si>
  <si>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</si>
  <si>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</si>
  <si>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</si>
  <si>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</si>
  <si>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</si>
  <si>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</si>
  <si>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</si>
  <si>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</si>
  <si>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</si>
  <si>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</si>
  <si>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</si>
  <si>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</si>
  <si>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</si>
  <si>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</si>
  <si>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</si>
  <si>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</si>
  <si>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</si>
  <si>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</si>
  <si>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</si>
  <si>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</si>
  <si>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</si>
  <si>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</si>
  <si>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</si>
  <si>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</si>
  <si>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</si>
  <si>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</si>
  <si>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</si>
  <si>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</si>
  <si>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</si>
  <si>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</si>
  <si>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</si>
  <si>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</si>
  <si>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</si>
  <si>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</si>
  <si>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</si>
  <si>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</si>
  <si>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</si>
  <si>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</si>
  <si>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</si>
  <si>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</si>
  <si>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</si>
  <si>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</si>
  <si>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</si>
  <si>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</si>
  <si>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</si>
  <si>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</si>
  <si>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</si>
  <si>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</si>
  <si>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</si>
  <si>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</si>
  <si>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</si>
  <si>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</si>
  <si>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</si>
  <si>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</si>
  <si>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</si>
  <si>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</si>
  <si>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</si>
  <si>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</si>
  <si>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</si>
  <si>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</si>
  <si>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</si>
  <si>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</si>
  <si>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</si>
  <si>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</si>
  <si>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</si>
  <si>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</si>
  <si>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</si>
  <si>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</si>
  <si>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</si>
  <si>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</si>
  <si>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</si>
  <si>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</si>
  <si>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</si>
  <si>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</si>
  <si>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</si>
  <si>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</si>
  <si>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</si>
  <si>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</si>
  <si>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</si>
  <si>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</si>
  <si>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</si>
  <si>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</si>
  <si>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</si>
  <si>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</si>
  <si>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</si>
  <si>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</si>
  <si>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</si>
  <si>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</si>
  <si>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</si>
  <si>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</si>
  <si>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</si>
  <si>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</si>
  <si>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</si>
  <si>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</si>
  <si>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</si>
  <si>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</si>
  <si>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</si>
  <si>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</si>
  <si>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</si>
  <si>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</si>
  <si>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</si>
  <si>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</si>
  <si>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</si>
  <si>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</si>
  <si>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</si>
  <si>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</si>
  <si>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</si>
  <si>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</si>
  <si>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</si>
  <si>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</si>
  <si>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</si>
  <si>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</si>
  <si>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</si>
  <si>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</si>
  <si>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</si>
  <si>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</si>
  <si>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</si>
  <si>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</si>
  <si>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</si>
  <si>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</si>
  <si>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</si>
  <si>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</si>
  <si>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</si>
  <si>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</si>
  <si>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</si>
  <si>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</si>
  <si>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</si>
  <si>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</si>
  <si>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</si>
  <si>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</si>
  <si>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</si>
  <si>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</si>
  <si>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</si>
  <si>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</si>
  <si>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</si>
  <si>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</si>
  <si>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</si>
  <si>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</si>
  <si>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</si>
  <si>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</si>
  <si>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</si>
  <si>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</si>
  <si>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</si>
  <si>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</si>
  <si>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</si>
  <si>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</si>
  <si>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</si>
  <si>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</si>
  <si>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</si>
  <si>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</si>
  <si>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</si>
  <si>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</si>
  <si>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</si>
  <si>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</si>
  <si>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</si>
  <si>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</si>
  <si>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</si>
  <si>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</si>
  <si>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</si>
  <si>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</si>
  <si>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</si>
  <si>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</si>
  <si>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</si>
  <si>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</si>
  <si>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</si>
  <si>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</si>
  <si>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</si>
  <si>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</si>
  <si>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</si>
  <si>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</si>
  <si>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</si>
  <si>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</si>
  <si>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</si>
  <si>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</si>
  <si>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</si>
  <si>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</si>
  <si>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</si>
  <si>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</si>
  <si>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</si>
  <si>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</si>
  <si>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</si>
  <si>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</si>
  <si>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</si>
  <si>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</si>
  <si>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</si>
  <si>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</si>
  <si>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</si>
  <si>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</si>
  <si>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</si>
  <si>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</si>
  <si>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</si>
  <si>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</si>
  <si>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</si>
  <si>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</si>
  <si>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</si>
  <si>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</si>
  <si>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</si>
  <si>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</si>
  <si>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</si>
  <si>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</si>
  <si>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</si>
  <si>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</si>
  <si>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</si>
  <si>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</si>
  <si>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</si>
  <si>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</si>
  <si>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</si>
  <si>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</si>
  <si>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</si>
  <si>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</si>
  <si>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</si>
  <si>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</si>
  <si>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</si>
  <si>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</si>
  <si>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</si>
  <si>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</si>
  <si>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</si>
  <si>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</si>
  <si>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</si>
  <si>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</si>
  <si>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</si>
  <si>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</si>
  <si>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</si>
  <si>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</si>
  <si>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</si>
  <si>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</si>
  <si>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</si>
  <si>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</si>
  <si>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</si>
  <si>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</si>
  <si>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</si>
  <si>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</si>
  <si>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</si>
  <si>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</si>
  <si>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</si>
  <si>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</si>
  <si>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</si>
  <si>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</si>
  <si>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</si>
  <si>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</si>
  <si>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</si>
  <si>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</si>
  <si>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</si>
  <si>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</si>
  <si>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</si>
  <si>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</si>
  <si>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</si>
  <si>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</si>
  <si>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</si>
  <si>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</si>
  <si>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</si>
  <si>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</si>
  <si>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</si>
  <si>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</si>
  <si>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</si>
  <si>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</si>
  <si>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</si>
  <si>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</si>
  <si>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</si>
  <si>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</si>
  <si>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</si>
  <si>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</si>
  <si>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</si>
  <si>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</si>
  <si>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</si>
  <si>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</si>
  <si>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</si>
  <si>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</si>
  <si>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</si>
  <si>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</si>
  <si>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</si>
  <si>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</si>
  <si>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</si>
  <si>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</si>
  <si>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</si>
  <si>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</si>
  <si>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</si>
  <si>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</si>
  <si>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</si>
  <si>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</si>
  <si>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</si>
  <si>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</si>
  <si>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</si>
  <si>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</si>
  <si>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</si>
  <si>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</si>
  <si>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</si>
  <si>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</si>
  <si>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</si>
  <si>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</si>
  <si>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</si>
  <si>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</si>
  <si>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</si>
  <si>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</si>
  <si>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</si>
  <si>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</si>
  <si>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</si>
  <si>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</si>
  <si>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</si>
  <si>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</si>
  <si>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</si>
  <si>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</si>
  <si>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</si>
  <si>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</si>
  <si>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</si>
  <si>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</si>
  <si>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</si>
  <si>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</si>
  <si>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</si>
  <si>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</si>
  <si>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</si>
  <si>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</si>
  <si>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</si>
  <si>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</si>
  <si>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</si>
  <si>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</si>
  <si>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</si>
  <si>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</si>
  <si>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</si>
  <si>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</si>
  <si>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</si>
  <si>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</si>
  <si>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</si>
  <si>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</si>
  <si>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</si>
  <si>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</si>
  <si>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</si>
  <si>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</si>
  <si>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</si>
  <si>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</si>
  <si>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</si>
  <si>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</si>
  <si>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</si>
  <si>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</si>
  <si>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</si>
  <si>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</si>
  <si>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</si>
  <si>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</si>
  <si>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</si>
  <si>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</si>
  <si>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</si>
  <si>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</si>
  <si>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</si>
  <si>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</si>
  <si>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</si>
  <si>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</si>
  <si>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</si>
  <si>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</si>
  <si>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</si>
  <si>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</si>
  <si>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</si>
  <si>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</si>
  <si>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</si>
  <si>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</si>
  <si>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</si>
  <si>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</si>
  <si>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</si>
  <si>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</si>
  <si>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</si>
  <si>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</si>
  <si>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</si>
  <si>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</si>
  <si>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</si>
  <si>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</si>
  <si>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</si>
  <si>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</si>
  <si>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</si>
  <si>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</si>
  <si>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</si>
  <si>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</si>
  <si>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</si>
  <si>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</si>
  <si>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</si>
  <si>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</si>
  <si>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</si>
  <si>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</si>
  <si>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</si>
  <si>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</si>
  <si>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</si>
  <si>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</si>
  <si>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</si>
  <si>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</si>
  <si>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</si>
  <si>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</si>
  <si>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</si>
  <si>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</si>
  <si>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</si>
  <si>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</si>
  <si>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</si>
  <si>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</si>
  <si>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</si>
  <si>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</si>
  <si>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</si>
  <si>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</si>
  <si>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</si>
  <si>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</si>
  <si>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</si>
  <si>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</si>
  <si>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</si>
  <si>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</si>
  <si>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</si>
  <si>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</si>
  <si>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</si>
  <si>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</si>
  <si>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</si>
  <si>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</si>
  <si>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</si>
  <si>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</si>
  <si>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</si>
  <si>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</si>
  <si>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</si>
  <si>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</si>
  <si>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</si>
  <si>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</si>
  <si>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</si>
  <si>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</si>
  <si>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</si>
  <si>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</si>
  <si>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</si>
  <si>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</si>
  <si>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</si>
  <si>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</si>
  <si>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</si>
  <si>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</si>
  <si>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</si>
  <si>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</si>
  <si>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</si>
  <si>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</si>
  <si>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</si>
  <si>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</si>
  <si>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</si>
  <si>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</si>
  <si>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</si>
  <si>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</si>
  <si>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</si>
  <si>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</si>
  <si>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</si>
  <si>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</si>
  <si>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</si>
  <si>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</si>
  <si>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</si>
  <si>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</si>
  <si>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</si>
  <si>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</si>
  <si>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</si>
  <si>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</si>
  <si>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</si>
  <si>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</si>
  <si>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</si>
  <si>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</si>
  <si>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</si>
  <si>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</si>
  <si>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</si>
  <si>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</si>
  <si>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</si>
  <si>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</si>
  <si>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</si>
  <si>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</si>
  <si>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</si>
  <si>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</si>
  <si>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</si>
  <si>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</si>
  <si>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</si>
  <si>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</si>
  <si>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</si>
  <si>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</si>
  <si>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</si>
  <si>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</si>
  <si>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</si>
  <si>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</si>
  <si>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</si>
  <si>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</si>
  <si>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</si>
  <si>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</si>
  <si>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</si>
  <si>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</si>
  <si>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</si>
  <si>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</si>
  <si>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</si>
  <si>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</si>
  <si>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</si>
  <si>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</si>
  <si>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</si>
  <si>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</si>
  <si>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</si>
  <si>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</si>
  <si>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</si>
  <si>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</si>
  <si>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</si>
  <si>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</si>
  <si>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</si>
  <si>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</si>
  <si>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</si>
  <si>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</si>
  <si>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</si>
  <si>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</si>
  <si>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</si>
  <si>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</si>
  <si>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</si>
  <si>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</si>
  <si>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</si>
  <si>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</si>
  <si>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</si>
  <si>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</si>
  <si>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</si>
  <si>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</si>
  <si>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</si>
  <si>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</si>
  <si>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</si>
  <si>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</si>
  <si>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</si>
  <si>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</si>
  <si>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</si>
  <si>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</si>
  <si>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</si>
  <si>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</si>
  <si>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</si>
  <si>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</si>
  <si>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</si>
  <si>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</si>
  <si>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</si>
  <si>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</si>
  <si>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</si>
  <si>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</si>
  <si>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</si>
  <si>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</si>
  <si>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</si>
  <si>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</si>
  <si>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</si>
  <si>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</si>
  <si>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</si>
  <si>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</si>
  <si>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</si>
  <si>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</si>
  <si>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</si>
  <si>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</si>
  <si>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</si>
  <si>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</si>
  <si>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</si>
  <si>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</si>
  <si>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</si>
  <si>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</si>
  <si>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</si>
  <si>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</si>
  <si>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</si>
  <si>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</si>
  <si>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</si>
  <si>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</si>
  <si>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</si>
  <si>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</si>
  <si>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</si>
  <si>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</si>
  <si>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</si>
  <si>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</si>
  <si>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</si>
  <si>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</si>
  <si>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</si>
  <si>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</si>
  <si>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</si>
  <si>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</si>
  <si>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</si>
  <si>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</si>
  <si>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</si>
  <si>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</si>
  <si>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</si>
  <si>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</si>
  <si>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</si>
  <si>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</si>
  <si>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</si>
  <si>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</si>
  <si>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</si>
  <si>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</si>
  <si>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</si>
  <si>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</si>
  <si>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</si>
  <si>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</si>
  <si>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</si>
  <si>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</si>
  <si>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</si>
  <si>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</si>
  <si>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</si>
  <si>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</si>
  <si>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</si>
  <si>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</si>
  <si>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</si>
  <si>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</si>
  <si>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</si>
  <si>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</si>
  <si>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</si>
  <si>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</si>
  <si>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</si>
  <si>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</si>
  <si>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</si>
  <si>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</si>
  <si>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</si>
  <si>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</si>
  <si>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</si>
  <si>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</si>
  <si>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</si>
  <si>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</si>
  <si>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</si>
  <si>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</si>
  <si>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</si>
  <si>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</si>
  <si>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</si>
  <si>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</si>
  <si>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</si>
  <si>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</si>
  <si>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</si>
  <si>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</si>
  <si>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</si>
  <si>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</si>
  <si>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</si>
  <si>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</si>
  <si>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</si>
  <si>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</si>
  <si>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</si>
  <si>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</si>
  <si>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</si>
  <si>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</si>
  <si>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</si>
  <si>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</si>
  <si>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</si>
  <si>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</si>
  <si>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</si>
  <si>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</si>
  <si>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</si>
  <si>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</si>
  <si>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</si>
  <si>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</si>
  <si>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</si>
  <si>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</si>
  <si>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</si>
  <si>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</si>
  <si>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</si>
  <si>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</si>
  <si>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</si>
  <si>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</si>
  <si>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</si>
  <si>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</si>
  <si>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</si>
  <si>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</si>
  <si>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</si>
  <si>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</si>
  <si>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</si>
  <si>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</si>
  <si>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</si>
  <si>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</si>
  <si>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</si>
  <si>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</si>
  <si>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</si>
  <si>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</si>
  <si>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</si>
  <si>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</si>
  <si>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</si>
  <si>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</si>
  <si>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</si>
  <si>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</si>
  <si>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</si>
  <si>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</si>
  <si>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</si>
  <si>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</si>
  <si>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</si>
  <si>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</si>
  <si>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</si>
  <si>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</si>
  <si>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</si>
  <si>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</si>
  <si>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</si>
  <si>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</si>
  <si>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</si>
  <si>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</si>
  <si>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</si>
  <si>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</si>
  <si>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</si>
  <si>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</si>
  <si>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</si>
  <si>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</si>
  <si>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</si>
  <si>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</si>
  <si>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</si>
  <si>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</si>
  <si>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</si>
  <si>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</si>
  <si>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</si>
  <si>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</si>
  <si>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</si>
  <si>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</si>
  <si>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</si>
  <si>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</si>
  <si>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</si>
  <si>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</si>
  <si>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</si>
  <si>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</si>
  <si>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</si>
  <si>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</si>
  <si>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</si>
  <si>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</si>
  <si>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</si>
  <si>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</si>
  <si>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</si>
  <si>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</si>
  <si>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</si>
  <si>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</si>
  <si>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</si>
  <si>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</si>
  <si>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</si>
  <si>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</si>
  <si>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</si>
  <si>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</si>
  <si>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</si>
  <si>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</si>
  <si>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</si>
  <si>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</si>
  <si>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</si>
  <si>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</si>
  <si>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</si>
  <si>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</si>
  <si>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</si>
  <si>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</si>
  <si>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</si>
  <si>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</si>
  <si>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</si>
  <si>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</si>
  <si>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</si>
  <si>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</si>
  <si>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</si>
  <si>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</si>
  <si>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</si>
  <si>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</si>
  <si>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</si>
  <si>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</si>
  <si>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</si>
  <si>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</si>
  <si>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</si>
  <si>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</si>
  <si>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</si>
  <si>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</si>
  <si>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</si>
  <si>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</si>
  <si>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</si>
  <si>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</si>
  <si>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</si>
  <si>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</si>
  <si>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</si>
  <si>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</si>
  <si>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</si>
  <si>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</si>
  <si>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</si>
  <si>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</si>
  <si>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</si>
  <si>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</si>
  <si>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</si>
  <si>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</si>
  <si>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</si>
  <si>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</si>
  <si>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</si>
  <si>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</si>
  <si>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</si>
  <si>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</si>
  <si>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</si>
  <si>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</si>
  <si>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</si>
  <si>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</si>
  <si>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</si>
  <si>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</si>
  <si>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</si>
  <si>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</si>
  <si>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</si>
  <si>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</si>
  <si>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</si>
  <si>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</si>
  <si>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</si>
  <si>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</si>
  <si>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</si>
  <si>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</si>
  <si>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</si>
  <si>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</si>
  <si>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</si>
  <si>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</si>
  <si>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</si>
  <si>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</si>
  <si>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</si>
  <si>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</si>
  <si>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</si>
  <si>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</si>
  <si>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</si>
  <si>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</si>
  <si>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</si>
  <si>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</si>
  <si>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</si>
  <si>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</si>
  <si>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</si>
  <si>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</si>
  <si>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</si>
  <si>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</si>
  <si>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</si>
  <si>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</si>
  <si>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</si>
  <si>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</si>
  <si>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</si>
  <si>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</si>
  <si>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</si>
  <si>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</si>
  <si>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</si>
  <si>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</si>
  <si>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</si>
  <si>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</si>
  <si>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</si>
  <si>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</si>
  <si>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</si>
  <si>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</si>
  <si>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</si>
  <si>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</si>
  <si>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</si>
  <si>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</si>
  <si>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</si>
  <si>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</si>
  <si>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</si>
  <si>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</si>
  <si>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</si>
  <si>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</si>
  <si>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</si>
  <si>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</si>
  <si>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</si>
  <si>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</si>
  <si>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</si>
  <si>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</si>
  <si>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</si>
  <si>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</si>
  <si>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</si>
  <si>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</si>
  <si>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</si>
  <si>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</si>
  <si>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</si>
  <si>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</si>
  <si>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</si>
  <si>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</si>
  <si>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</si>
  <si>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</si>
  <si>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</si>
  <si>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</si>
  <si>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</si>
  <si>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</si>
  <si>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</si>
  <si>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</si>
  <si>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</si>
  <si>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</si>
  <si>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</si>
  <si>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</si>
  <si>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</si>
  <si>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</si>
  <si>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</si>
  <si>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</si>
  <si>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</si>
  <si>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</si>
  <si>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</si>
  <si>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</si>
  <si>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</si>
  <si>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</si>
  <si>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</si>
  <si>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</si>
  <si>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</si>
  <si>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</si>
  <si>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</si>
  <si>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</si>
  <si>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</si>
  <si>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</si>
  <si>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</si>
  <si>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</si>
  <si>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</si>
  <si>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</si>
  <si>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</si>
  <si>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</si>
  <si>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</si>
  <si>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</si>
  <si>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</si>
  <si>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</si>
  <si>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</si>
  <si>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</si>
  <si>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</si>
  <si>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</si>
  <si>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</si>
  <si>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</si>
  <si>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</si>
  <si>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</si>
  <si>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</si>
  <si>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</si>
  <si>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</si>
  <si>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</si>
  <si>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</si>
  <si>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</si>
  <si>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</si>
  <si>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</si>
  <si>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</si>
  <si>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</si>
  <si>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</si>
  <si>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</si>
  <si>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</si>
  <si>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</si>
  <si>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</si>
  <si>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</si>
  <si>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</si>
  <si>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</si>
  <si>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</si>
  <si>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</si>
  <si>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</si>
  <si>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</si>
  <si>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</si>
  <si>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</si>
  <si>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</si>
  <si>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</si>
  <si>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</si>
  <si>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</si>
  <si>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</si>
  <si>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</si>
  <si>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</si>
  <si>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</si>
  <si>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</si>
  <si>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</si>
  <si>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</si>
  <si>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</si>
  <si>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</si>
  <si>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</si>
  <si>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</si>
  <si>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</si>
  <si>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</si>
  <si>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</si>
  <si>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</si>
  <si>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</si>
  <si>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</si>
  <si>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</si>
  <si>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</si>
  <si>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</si>
  <si>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</si>
  <si>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</si>
  <si>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</si>
  <si>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</si>
  <si>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</si>
  <si>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</si>
  <si>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</si>
  <si>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</si>
  <si>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</si>
  <si>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</si>
  <si>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</si>
  <si>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</si>
  <si>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</si>
  <si>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</si>
  <si>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</si>
  <si>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</si>
  <si>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</si>
  <si>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</si>
  <si>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</si>
  <si>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</si>
  <si>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</si>
  <si>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</si>
  <si>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</si>
  <si>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</si>
  <si>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</si>
  <si>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</si>
  <si>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</si>
  <si>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</si>
  <si>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</si>
  <si>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</si>
  <si>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</si>
  <si>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</si>
  <si>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</si>
  <si>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</si>
  <si>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</si>
  <si>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</si>
  <si>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</si>
  <si>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</si>
  <si>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</si>
  <si>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</si>
  <si>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</si>
  <si>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</si>
  <si>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</si>
  <si>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</si>
  <si>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</si>
  <si>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</si>
  <si>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</si>
  <si>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</si>
  <si>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</si>
  <si>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</si>
  <si>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</si>
  <si>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</si>
  <si>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</si>
  <si>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</si>
  <si>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</si>
  <si>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</si>
  <si>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</si>
  <si>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</si>
  <si>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</si>
  <si>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</si>
  <si>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</si>
  <si>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</si>
  <si>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</si>
  <si>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</si>
  <si>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</si>
  <si>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</si>
  <si>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</si>
  <si>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</si>
  <si>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</si>
  <si>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</si>
  <si>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</si>
  <si>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</si>
  <si>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</si>
  <si>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</si>
  <si>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</si>
  <si>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</si>
  <si>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</si>
  <si>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</si>
  <si>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</si>
  <si>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</si>
  <si>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</si>
  <si>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</si>
  <si>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</si>
  <si>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</si>
  <si>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</si>
  <si>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</si>
  <si>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</si>
  <si>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</si>
  <si>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</si>
  <si>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</si>
  <si>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</si>
  <si>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</si>
  <si>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</si>
  <si>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</si>
  <si>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</si>
  <si>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</si>
  <si>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</si>
  <si>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</si>
  <si>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</si>
  <si>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</si>
  <si>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</si>
  <si>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</si>
  <si>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</si>
  <si>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</si>
  <si>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</si>
  <si>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</si>
  <si>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</si>
  <si>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</si>
  <si>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</si>
  <si>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</si>
  <si>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</si>
  <si>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</si>
  <si>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</si>
  <si>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</si>
  <si>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</si>
  <si>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</si>
  <si>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</si>
  <si>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</si>
  <si>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</si>
  <si>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</si>
  <si>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</si>
  <si>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</si>
  <si>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</si>
  <si>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</si>
  <si>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</si>
  <si>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</si>
  <si>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</si>
  <si>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</si>
  <si>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</si>
  <si>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</si>
  <si>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</si>
  <si>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</si>
  <si>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</si>
  <si>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</si>
  <si>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</si>
  <si>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</si>
  <si>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</si>
  <si>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</si>
  <si>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</si>
  <si>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</si>
  <si>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</si>
  <si>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</si>
  <si>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</si>
  <si>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</si>
  <si>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</si>
  <si>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</si>
  <si>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</si>
  <si>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</si>
  <si>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</si>
  <si>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</si>
  <si>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</si>
  <si>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</si>
  <si>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</si>
  <si>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</si>
  <si>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</si>
  <si>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</si>
  <si>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</si>
  <si>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</si>
  <si>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</si>
  <si>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</si>
  <si>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</si>
  <si>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</si>
  <si>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</si>
  <si>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</si>
  <si>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</si>
  <si>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</si>
  <si>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</si>
  <si>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</si>
  <si>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</si>
  <si>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</si>
  <si>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</si>
  <si>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</si>
  <si>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</si>
  <si>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</si>
  <si>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</si>
  <si>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</si>
  <si>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</si>
  <si>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</si>
  <si>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</si>
  <si>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</si>
  <si>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</si>
  <si>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</si>
  <si>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</si>
  <si>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</si>
  <si>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</si>
  <si>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</si>
  <si>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</si>
  <si>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</si>
  <si>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</si>
  <si>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</si>
  <si>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</si>
  <si>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</si>
  <si>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</si>
  <si>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</si>
  <si>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</si>
  <si>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</si>
  <si>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</si>
  <si>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</si>
  <si>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</si>
  <si>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</si>
  <si>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</si>
  <si>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</si>
  <si>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</si>
  <si>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</si>
  <si>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</si>
  <si>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</si>
  <si>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</si>
  <si>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</si>
  <si>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</si>
  <si>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</si>
  <si>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</si>
  <si>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</si>
  <si>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</si>
  <si>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</si>
  <si>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</si>
  <si>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</si>
  <si>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</si>
  <si>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</si>
  <si>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</si>
  <si>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</si>
  <si>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</si>
  <si>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</si>
  <si>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</si>
  <si>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</si>
  <si>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</si>
  <si>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</si>
  <si>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</si>
  <si>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</si>
  <si>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</si>
  <si>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</si>
  <si>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</si>
  <si>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</si>
  <si>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</si>
  <si>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</si>
  <si>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</si>
  <si>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</si>
  <si>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</si>
  <si>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</si>
  <si>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</si>
  <si>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</si>
  <si>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</si>
  <si>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</si>
  <si>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</si>
  <si>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</si>
  <si>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</si>
  <si>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</si>
  <si>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</si>
  <si>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</si>
  <si>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</si>
  <si>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</si>
  <si>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</si>
  <si>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</si>
  <si>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</si>
  <si>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</si>
  <si>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</si>
  <si>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</si>
  <si>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</si>
  <si>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</si>
  <si>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</si>
  <si>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</si>
  <si>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</si>
  <si>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</si>
  <si>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</si>
  <si>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</si>
  <si>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</si>
  <si>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</si>
  <si>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</si>
  <si>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</si>
  <si>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</si>
  <si>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</si>
  <si>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</si>
  <si>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</si>
  <si>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</si>
  <si>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</si>
  <si>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</si>
  <si>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</si>
  <si>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</si>
  <si>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</si>
  <si>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</si>
  <si>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</si>
  <si>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</si>
  <si>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</si>
  <si>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</si>
  <si>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</si>
  <si>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</si>
  <si>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</si>
  <si>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</si>
  <si>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</si>
  <si>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</si>
  <si>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</si>
  <si>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</si>
  <si>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</si>
  <si>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</si>
  <si>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</si>
  <si>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</si>
  <si>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</si>
  <si>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</si>
  <si>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</si>
  <si>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</si>
  <si>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</si>
  <si>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</si>
  <si>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</si>
  <si>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</si>
  <si>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</si>
  <si>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</si>
  <si>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</si>
  <si>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</si>
  <si>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</si>
  <si>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</si>
  <si>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</si>
  <si>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</si>
  <si>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</si>
  <si>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</si>
  <si>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</si>
  <si>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</si>
  <si>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</si>
  <si>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</si>
  <si>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</si>
  <si>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</si>
  <si>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</si>
  <si>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</si>
  <si>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</si>
  <si>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</si>
  <si>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</si>
  <si>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</si>
  <si>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</si>
  <si>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</si>
  <si>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</si>
  <si>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</si>
  <si>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</si>
  <si>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</si>
  <si>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</si>
  <si>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</si>
  <si>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</si>
  <si>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</si>
  <si>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</si>
  <si>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</si>
  <si>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</si>
  <si>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</si>
  <si>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</si>
  <si>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</si>
  <si>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</si>
  <si>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</si>
  <si>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</si>
  <si>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</si>
  <si>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</si>
  <si>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</si>
  <si>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</si>
  <si>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</si>
  <si>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</si>
  <si>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</si>
  <si>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</si>
  <si>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</si>
  <si>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</si>
  <si>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</si>
  <si>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</si>
  <si>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</si>
  <si>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</si>
  <si>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</si>
  <si>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</si>
  <si>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</si>
  <si>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</si>
  <si>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</si>
  <si>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</si>
  <si>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</si>
  <si>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</si>
  <si>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</si>
  <si>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</si>
  <si>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</si>
  <si>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</si>
  <si>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</si>
  <si>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</si>
  <si>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</si>
  <si>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</si>
  <si>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</si>
  <si>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</si>
  <si>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</si>
  <si>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</si>
  <si>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</si>
  <si>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</si>
  <si>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</si>
  <si>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</si>
  <si>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</si>
  <si>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</si>
  <si>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</si>
  <si>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</si>
  <si>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</si>
  <si>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</si>
  <si>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</si>
  <si>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</si>
  <si>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</si>
  <si>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</si>
  <si>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</si>
  <si>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</si>
  <si>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</si>
  <si>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</si>
  <si>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</si>
  <si>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</si>
  <si>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</si>
  <si>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</si>
  <si>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</si>
  <si>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</si>
  <si>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</si>
  <si>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</si>
  <si>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</si>
  <si>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</si>
  <si>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</si>
  <si>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</si>
  <si>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</si>
  <si>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</si>
  <si>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</si>
  <si>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</si>
  <si>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</si>
  <si>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</si>
  <si>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</si>
  <si>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</si>
  <si>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</si>
  <si>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</si>
  <si>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</si>
  <si>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</si>
  <si>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</si>
  <si>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</si>
  <si>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</si>
  <si>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</si>
  <si>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</si>
  <si>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</si>
  <si>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</si>
  <si>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</si>
  <si>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</si>
  <si>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</si>
  <si>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</si>
  <si>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</si>
  <si>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</si>
  <si>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</si>
  <si>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</si>
  <si>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</si>
  <si>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</si>
  <si>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</si>
  <si>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</si>
  <si>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</si>
  <si>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</si>
  <si>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</si>
  <si>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</si>
  <si>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</si>
  <si>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</si>
  <si>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</si>
  <si>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</si>
  <si>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</si>
  <si>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</si>
  <si>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</si>
  <si>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</si>
  <si>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</si>
  <si>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</si>
  <si>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</si>
  <si>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</si>
  <si>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</si>
  <si>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</si>
  <si>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</si>
  <si>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</si>
  <si>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</si>
  <si>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</si>
  <si>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</si>
  <si>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</si>
  <si>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</si>
  <si>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</si>
  <si>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</si>
  <si>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</si>
  <si>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</si>
  <si>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</si>
  <si>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</si>
  <si>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</si>
  <si>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</si>
  <si>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</si>
  <si>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</si>
  <si>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</si>
  <si>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</si>
  <si>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</si>
  <si>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</si>
  <si>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</si>
  <si>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</si>
  <si>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</si>
  <si>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</si>
  <si>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</si>
  <si>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</si>
  <si>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</si>
  <si>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</si>
  <si>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</si>
  <si>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</si>
  <si>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</si>
  <si>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</si>
  <si>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</si>
  <si>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</si>
  <si>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</si>
  <si>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</si>
  <si>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</si>
  <si>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</si>
  <si>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</si>
  <si>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</si>
  <si>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</si>
  <si>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</si>
  <si>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</si>
  <si>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</si>
  <si>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</si>
  <si>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</si>
  <si>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</si>
  <si>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</si>
  <si>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</si>
  <si>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</si>
  <si>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</si>
  <si>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</si>
  <si>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</si>
  <si>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</si>
  <si>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</si>
  <si>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</si>
  <si>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</si>
  <si>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</si>
  <si>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</si>
  <si>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</si>
  <si>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</si>
  <si>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</si>
  <si>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</si>
  <si>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</si>
  <si>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</si>
  <si>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</si>
  <si>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</si>
  <si>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</si>
  <si>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</si>
  <si>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</si>
  <si>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</si>
  <si>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</si>
  <si>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</si>
  <si>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</si>
  <si>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</si>
  <si>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</si>
  <si>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</si>
  <si>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</si>
  <si>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</si>
  <si>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</si>
  <si>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</si>
  <si>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</si>
  <si>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</si>
  <si>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</si>
  <si>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</si>
  <si>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</si>
  <si>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</si>
  <si>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</si>
  <si>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</si>
  <si>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</si>
  <si>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</si>
  <si>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</si>
  <si>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</si>
  <si>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</si>
  <si>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</si>
  <si>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</si>
  <si>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</si>
  <si>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</si>
  <si>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</si>
  <si>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</si>
  <si>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</si>
  <si>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</si>
  <si>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</si>
  <si>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</si>
  <si>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</si>
  <si>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</si>
  <si>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</si>
  <si>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</si>
  <si>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</si>
  <si>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</si>
  <si>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</si>
  <si>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</si>
  <si>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</si>
  <si>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</si>
  <si>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</si>
  <si>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</si>
  <si>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</si>
  <si>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</si>
  <si>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</si>
  <si>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</si>
  <si>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</si>
  <si>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</si>
  <si>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</si>
  <si>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</si>
  <si>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</si>
  <si>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</si>
  <si>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</si>
  <si>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</si>
  <si>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</si>
  <si>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</si>
  <si>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</si>
  <si>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</si>
  <si>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</si>
  <si>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</si>
  <si>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</si>
  <si>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</si>
  <si>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</si>
  <si>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</si>
  <si>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</si>
  <si>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</si>
  <si>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</si>
  <si>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</si>
  <si>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</si>
  <si>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</si>
  <si>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</si>
  <si>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</si>
  <si>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</si>
  <si>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</si>
  <si>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</si>
  <si>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</si>
  <si>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</si>
  <si>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</si>
  <si>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</si>
  <si>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</si>
  <si>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</si>
  <si>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</si>
  <si>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</si>
  <si>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</si>
  <si>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</si>
  <si>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</si>
  <si>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</si>
  <si>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</si>
  <si>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</si>
  <si>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</si>
  <si>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</si>
  <si>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</si>
  <si>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</si>
  <si>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</si>
  <si>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</si>
  <si>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</si>
  <si>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</si>
  <si>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</si>
  <si>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</si>
  <si>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</si>
  <si>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</si>
  <si>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</si>
  <si>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</si>
  <si>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</si>
  <si>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</si>
  <si>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</si>
  <si>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</si>
  <si>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</si>
  <si>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</si>
  <si>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</si>
  <si>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</si>
  <si>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</si>
  <si>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</si>
  <si>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</si>
  <si>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</si>
  <si>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</si>
  <si>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</si>
  <si>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</si>
  <si>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</si>
  <si>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</si>
  <si>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</si>
  <si>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</si>
  <si>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</si>
  <si>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</si>
  <si>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</si>
  <si>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</si>
  <si>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</si>
  <si>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</si>
  <si>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</si>
  <si>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</si>
  <si>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</si>
  <si>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</si>
  <si>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</si>
  <si>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</si>
  <si>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</si>
  <si>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</si>
  <si>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</si>
  <si>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</si>
  <si>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</si>
  <si>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</si>
  <si>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</si>
  <si>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</si>
  <si>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</si>
  <si>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</si>
  <si>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</si>
  <si>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</si>
  <si>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</si>
  <si>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</si>
  <si>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</si>
  <si>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</si>
  <si>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</si>
  <si>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</si>
  <si>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</si>
  <si>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</si>
  <si>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</si>
  <si>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</si>
  <si>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</si>
  <si>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</si>
  <si>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</si>
  <si>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</si>
  <si>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</si>
  <si>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</si>
  <si>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</si>
  <si>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</si>
  <si>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</si>
  <si>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</si>
  <si>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</si>
  <si>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</si>
  <si>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</si>
  <si>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</si>
  <si>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</si>
  <si>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</si>
  <si>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</si>
  <si>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</si>
  <si>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</si>
  <si>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</si>
  <si>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</si>
  <si>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</si>
  <si>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</si>
  <si>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</si>
  <si>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</si>
  <si>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</si>
  <si>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</si>
  <si>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</si>
  <si>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</si>
  <si>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</si>
  <si>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</si>
  <si>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</si>
  <si>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</si>
  <si>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</si>
  <si>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</si>
  <si>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</si>
  <si>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</si>
  <si>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</si>
  <si>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</si>
  <si>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</si>
  <si>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</si>
  <si>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</si>
  <si>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</si>
  <si>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</si>
  <si>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</si>
  <si>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</si>
  <si>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</si>
  <si>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</si>
  <si>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</si>
  <si>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</si>
  <si>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</si>
  <si>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</si>
  <si>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</si>
  <si>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</si>
  <si>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</si>
  <si>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</si>
  <si>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</si>
  <si>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</si>
  <si>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</si>
  <si>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</si>
  <si>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</si>
  <si>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</si>
  <si>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</si>
  <si>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</si>
  <si>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</si>
  <si>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</si>
  <si>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</si>
  <si>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</si>
  <si>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</si>
  <si>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</si>
  <si>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</si>
  <si>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</si>
  <si>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</si>
  <si>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</si>
  <si>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</si>
  <si>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</si>
  <si>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</si>
  <si>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</si>
  <si>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</si>
  <si>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</si>
  <si>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</si>
  <si>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</si>
  <si>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</si>
  <si>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</si>
  <si>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</si>
  <si>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</si>
  <si>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</si>
  <si>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</si>
  <si>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</si>
  <si>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</si>
  <si>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</si>
  <si>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</si>
  <si>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</si>
  <si>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</si>
  <si>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</si>
  <si>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</si>
  <si>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</si>
  <si>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</si>
  <si>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</si>
  <si>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</si>
  <si>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</si>
  <si>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</si>
  <si>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</si>
  <si>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</si>
  <si>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</si>
  <si>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</si>
  <si>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</si>
  <si>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</si>
  <si>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</si>
  <si>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</si>
  <si>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</si>
  <si>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</si>
  <si>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</si>
  <si>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</si>
  <si>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</si>
  <si>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</si>
  <si>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</si>
  <si>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</si>
  <si>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</si>
  <si>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</si>
  <si>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</si>
  <si>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</si>
  <si>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</si>
  <si>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</si>
  <si>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</si>
  <si>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</si>
  <si>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</si>
  <si>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</si>
  <si>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</si>
  <si>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</si>
  <si>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</si>
  <si>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</si>
  <si>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</si>
  <si>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</si>
  <si>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</si>
  <si>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</si>
  <si>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</si>
  <si>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</si>
  <si>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</si>
  <si>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</si>
  <si>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</si>
  <si>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</si>
  <si>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</si>
  <si>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</si>
  <si>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</si>
  <si>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</si>
  <si>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</si>
  <si>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</si>
  <si>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</si>
  <si>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</si>
  <si>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</si>
  <si>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</si>
  <si>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</si>
  <si>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</si>
  <si>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</si>
  <si>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</si>
  <si>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</si>
  <si>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</si>
  <si>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</si>
  <si>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</si>
  <si>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</si>
  <si>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</si>
  <si>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</si>
  <si>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</si>
  <si>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</si>
  <si>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</si>
  <si>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</si>
  <si>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</si>
  <si>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</si>
  <si>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</si>
  <si>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</si>
  <si>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</si>
  <si>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</si>
  <si>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</si>
  <si>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</si>
  <si>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</si>
  <si>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</si>
  <si>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</si>
  <si>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</si>
  <si>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</si>
  <si>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</si>
  <si>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</si>
  <si>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</si>
  <si>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</si>
  <si>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</si>
  <si>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</si>
  <si>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</si>
  <si>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</si>
  <si>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</si>
  <si>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</si>
  <si>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</si>
  <si>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</si>
  <si>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</si>
  <si>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</si>
  <si>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</si>
  <si>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</si>
  <si>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</si>
  <si>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</si>
  <si>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</si>
  <si>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</si>
  <si>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</si>
  <si>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</si>
  <si>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</si>
  <si>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</si>
  <si>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</si>
  <si>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</si>
  <si>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</si>
  <si>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</si>
  <si>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</si>
  <si>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</si>
  <si>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</si>
  <si>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</si>
  <si>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</si>
  <si>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</si>
  <si>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</si>
  <si>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</si>
  <si>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</si>
  <si>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</si>
  <si>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</si>
  <si>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</si>
  <si>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</si>
  <si>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</si>
  <si>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</si>
  <si>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</si>
  <si>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</si>
  <si>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</si>
  <si>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</si>
  <si>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</si>
  <si>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</si>
  <si>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</si>
  <si>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</si>
  <si>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</si>
  <si>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</si>
  <si>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</si>
  <si>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</si>
  <si>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</si>
  <si>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</si>
  <si>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</si>
  <si>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</si>
  <si>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</si>
  <si>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</si>
  <si>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</si>
  <si>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</si>
  <si>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</si>
  <si>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</si>
  <si>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</si>
  <si>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</si>
  <si>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</si>
  <si>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</si>
  <si>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</si>
  <si>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</si>
  <si>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</si>
  <si>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</si>
  <si>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</si>
  <si>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</si>
  <si>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</si>
  <si>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</si>
  <si>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</si>
  <si>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</si>
  <si>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</si>
  <si>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</si>
  <si>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</si>
  <si>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</si>
  <si>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</si>
  <si>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</si>
  <si>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</si>
  <si>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</si>
  <si>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</si>
  <si>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</si>
  <si>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</si>
  <si>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</si>
  <si>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</si>
  <si>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</si>
  <si>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</si>
  <si>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</si>
  <si>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</si>
  <si>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</si>
  <si>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</si>
  <si>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</si>
  <si>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</si>
  <si>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</si>
  <si>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</si>
  <si>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</si>
  <si>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</si>
  <si>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</si>
  <si>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</si>
  <si>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</si>
  <si>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</si>
  <si>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</si>
  <si>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</si>
  <si>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</si>
  <si>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</si>
  <si>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</si>
  <si>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</si>
  <si>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</si>
  <si>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</si>
  <si>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</si>
  <si>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</si>
  <si>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</si>
  <si>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</si>
  <si>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</si>
  <si>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</si>
  <si>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</si>
  <si>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</si>
  <si>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</si>
  <si>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</si>
  <si>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</si>
  <si>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</si>
  <si>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</si>
  <si>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</si>
  <si>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</si>
  <si>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</si>
  <si>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</si>
  <si>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</si>
  <si>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</si>
  <si>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</si>
  <si>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</si>
  <si>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</si>
  <si>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</si>
  <si>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</si>
  <si>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</si>
  <si>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</si>
  <si>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</si>
  <si>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</si>
  <si>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</si>
  <si>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</si>
  <si>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</si>
  <si>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</si>
  <si>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</si>
  <si>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</si>
  <si>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</si>
  <si>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</si>
  <si>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</si>
  <si>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</si>
  <si>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</si>
  <si>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</si>
  <si>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</si>
  <si>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</si>
  <si>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</si>
  <si>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</si>
  <si>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</si>
  <si>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</si>
  <si>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</si>
  <si>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</si>
  <si>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</si>
  <si>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</si>
  <si>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</si>
  <si>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</si>
  <si>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</si>
  <si>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</si>
  <si>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</si>
  <si>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</si>
  <si>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</si>
  <si>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</si>
  <si>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</si>
  <si>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</si>
  <si>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</si>
  <si>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</si>
  <si>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</si>
  <si>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</si>
  <si>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</si>
  <si>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</si>
  <si>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</si>
  <si>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</si>
  <si>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</si>
  <si>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</si>
  <si>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</si>
  <si>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</si>
  <si>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</si>
  <si>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</si>
  <si>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</si>
  <si>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</si>
  <si>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</si>
  <si>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</si>
  <si>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</si>
  <si>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</si>
  <si>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</si>
  <si>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</si>
  <si>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</si>
  <si>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</si>
  <si>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</si>
  <si>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</si>
  <si>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</si>
  <si>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</si>
  <si>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</si>
  <si>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</si>
  <si>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</si>
  <si>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</si>
  <si>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</si>
  <si>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</si>
  <si>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</si>
  <si>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</si>
  <si>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</si>
  <si>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</si>
  <si>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</si>
  <si>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</si>
  <si>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</si>
  <si>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</si>
  <si>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</si>
  <si>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</si>
  <si>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</si>
  <si>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</si>
  <si>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</si>
  <si>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</si>
  <si>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</si>
  <si>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</si>
  <si>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</si>
  <si>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</si>
  <si>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</si>
  <si>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</si>
  <si>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</si>
  <si>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</si>
  <si>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</si>
  <si>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</si>
  <si>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</si>
  <si>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</si>
  <si>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</si>
  <si>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</si>
  <si>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</si>
  <si>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</si>
  <si>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</si>
  <si>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</si>
  <si>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</si>
  <si>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</si>
  <si>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</si>
  <si>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</si>
  <si>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</si>
  <si>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</si>
  <si>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</si>
  <si>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</si>
  <si>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</si>
  <si>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</si>
  <si>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</si>
  <si>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</si>
  <si>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</si>
  <si>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</si>
  <si>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</si>
  <si>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</si>
  <si>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</si>
  <si>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</si>
  <si>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</si>
  <si>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</si>
  <si>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</si>
  <si>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</si>
  <si>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</si>
  <si>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</si>
  <si>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</si>
  <si>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</si>
  <si>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</si>
  <si>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</si>
  <si>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</si>
  <si>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</si>
  <si>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</si>
  <si>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</si>
  <si>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</si>
  <si>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</si>
  <si>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</si>
  <si>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</si>
  <si>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</si>
  <si>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</si>
  <si>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</si>
  <si>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</si>
  <si>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</si>
  <si>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</si>
  <si>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</si>
  <si>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</si>
  <si>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</si>
  <si>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</si>
  <si>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</si>
  <si>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</si>
  <si>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</si>
  <si>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</si>
  <si>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</si>
  <si>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</si>
  <si>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</si>
  <si>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</si>
  <si>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</si>
  <si>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</si>
  <si>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</si>
  <si>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</si>
  <si>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</si>
  <si>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</si>
  <si>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</si>
  <si>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</si>
  <si>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</si>
  <si>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</si>
  <si>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</si>
  <si>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</si>
  <si>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</si>
  <si>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</si>
  <si>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</si>
  <si>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</si>
  <si>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</si>
  <si>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</si>
  <si>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</si>
  <si>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</si>
  <si>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</si>
  <si>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</si>
  <si>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</si>
  <si>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</si>
  <si>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</si>
  <si>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</si>
  <si>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</si>
  <si>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</si>
  <si>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</si>
  <si>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</si>
  <si>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</si>
  <si>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</si>
  <si>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</si>
  <si>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</si>
  <si>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</si>
  <si>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</si>
  <si>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</si>
  <si>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</si>
  <si>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</si>
  <si>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</si>
  <si>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</si>
  <si>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</si>
  <si>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</si>
  <si>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</si>
  <si>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</si>
  <si>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</si>
  <si>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</si>
  <si>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</si>
  <si>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</si>
  <si>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</si>
  <si>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</si>
  <si>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</si>
  <si>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</si>
  <si>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</si>
  <si>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</si>
  <si>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</si>
  <si>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</si>
  <si>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</si>
  <si>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</si>
  <si>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</si>
  <si>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</si>
  <si>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</si>
  <si>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</si>
  <si>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</si>
  <si>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</si>
  <si>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</si>
  <si>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</si>
  <si>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</si>
  <si>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</si>
  <si>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</si>
  <si>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</si>
  <si>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</si>
  <si>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</si>
  <si>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</si>
  <si>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</si>
  <si>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</si>
  <si>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</si>
  <si>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</si>
  <si>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</si>
  <si>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</si>
  <si>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</si>
  <si>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</si>
  <si>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</si>
  <si>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</si>
  <si>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</si>
  <si>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</si>
  <si>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</si>
  <si>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</si>
  <si>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</si>
  <si>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</si>
  <si>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</si>
  <si>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</si>
  <si>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</si>
  <si>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</si>
  <si>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</si>
  <si>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</si>
  <si>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</si>
  <si>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</si>
  <si>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</si>
  <si>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</si>
  <si>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</si>
  <si>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</si>
  <si>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</si>
  <si>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</si>
  <si>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</si>
  <si>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</si>
  <si>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</si>
  <si>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</si>
  <si>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</si>
  <si>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</si>
  <si>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</si>
  <si>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</si>
  <si>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</si>
  <si>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</si>
  <si>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</si>
  <si>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</si>
  <si>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</si>
  <si>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</si>
  <si>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</si>
  <si>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</si>
  <si>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</si>
  <si>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</si>
  <si>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</si>
  <si>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</si>
  <si>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</si>
  <si>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</si>
  <si>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</si>
  <si>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</si>
  <si>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</si>
  <si>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</si>
  <si>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</si>
  <si>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</si>
  <si>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</si>
  <si>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</si>
  <si>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</si>
  <si>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</si>
  <si>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</si>
  <si>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</si>
  <si>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</si>
  <si>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</si>
  <si>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</si>
  <si>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</si>
  <si>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</si>
  <si>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</si>
  <si>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</si>
  <si>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</si>
  <si>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</si>
  <si>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</si>
  <si>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</si>
  <si>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</si>
  <si>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</si>
  <si>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</si>
  <si>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</si>
  <si>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</si>
  <si>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</si>
  <si>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</si>
  <si>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</si>
  <si>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</si>
  <si>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</si>
  <si>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</si>
  <si>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</si>
  <si>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</si>
  <si>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</si>
  <si>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</si>
  <si>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</si>
  <si>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</si>
  <si>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</si>
  <si>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</si>
  <si>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</si>
  <si>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</si>
  <si>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</si>
  <si>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</si>
  <si>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</si>
  <si>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</si>
  <si>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</si>
  <si>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</si>
  <si>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</si>
  <si>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</si>
  <si>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</si>
  <si>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</si>
  <si>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</si>
  <si>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</si>
  <si>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</si>
  <si>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</si>
  <si>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</si>
  <si>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</si>
  <si>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</si>
  <si>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</si>
  <si>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</si>
  <si>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</si>
  <si>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</si>
  <si>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</si>
  <si>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</si>
  <si>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</si>
  <si>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</si>
  <si>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</si>
  <si>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</si>
  <si>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</si>
  <si>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</si>
  <si>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</si>
  <si>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</si>
  <si>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</si>
  <si>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</si>
  <si>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</si>
  <si>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</si>
  <si>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</si>
  <si>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</si>
  <si>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</si>
  <si>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</si>
  <si>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</si>
  <si>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</si>
  <si>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</si>
  <si>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</si>
  <si>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</si>
  <si>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</si>
  <si>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</si>
  <si>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</si>
  <si>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</si>
  <si>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</si>
  <si>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</si>
  <si>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</si>
  <si>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</si>
  <si>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</si>
  <si>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</si>
  <si>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</si>
  <si>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</si>
  <si>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</si>
  <si>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</si>
  <si>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</si>
  <si>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</si>
  <si>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</si>
  <si>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</si>
  <si>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</si>
  <si>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</si>
  <si>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</si>
  <si>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</si>
  <si>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</si>
  <si>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</si>
  <si>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</si>
  <si>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</si>
  <si>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</si>
  <si>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</si>
  <si>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</si>
  <si>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</si>
  <si>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</si>
  <si>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</si>
  <si>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</si>
  <si>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</si>
  <si>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</si>
  <si>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</si>
  <si>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</si>
  <si>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</si>
  <si>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</si>
  <si>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</si>
  <si>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</si>
  <si>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</si>
  <si>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</si>
  <si>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</si>
  <si>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</si>
  <si>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</si>
  <si>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</si>
  <si>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</si>
  <si>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</si>
  <si>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</si>
  <si>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</si>
  <si>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</si>
  <si>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</si>
  <si>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</si>
  <si>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</si>
  <si>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</si>
  <si>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</si>
  <si>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</si>
  <si>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</si>
  <si>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</si>
  <si>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</si>
  <si>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</si>
  <si>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</si>
  <si>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</si>
  <si>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</si>
  <si>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</si>
  <si>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</si>
  <si>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</si>
  <si>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</si>
  <si>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</si>
  <si>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</si>
  <si>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</si>
  <si>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</si>
  <si>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</si>
  <si>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</si>
  <si>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</si>
  <si>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</si>
  <si>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</si>
  <si>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</si>
  <si>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</si>
  <si>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</si>
  <si>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</si>
  <si>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</si>
  <si>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</si>
  <si>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</si>
  <si>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</si>
  <si>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</si>
  <si>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</si>
  <si>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</si>
  <si>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</si>
  <si>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</si>
  <si>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</si>
  <si>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</si>
  <si>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</si>
  <si>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</si>
  <si>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</si>
  <si>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</si>
  <si>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</si>
  <si>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</si>
  <si>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</si>
  <si>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</si>
  <si>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</si>
  <si>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</si>
  <si>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</si>
  <si>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</si>
  <si>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</si>
  <si>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</si>
  <si>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</si>
  <si>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</si>
  <si>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</si>
  <si>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</si>
  <si>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</si>
  <si>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</si>
  <si>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</si>
  <si>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</si>
  <si>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</si>
  <si>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</si>
  <si>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</si>
  <si>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</si>
  <si>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</si>
  <si>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</si>
  <si>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</si>
  <si>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</si>
  <si>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</si>
  <si>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</si>
  <si>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</si>
  <si>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</si>
  <si>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</si>
  <si>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</si>
  <si>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</si>
  <si>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</si>
  <si>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</si>
  <si>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</si>
  <si>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</si>
  <si>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</si>
  <si>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</si>
  <si>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</si>
  <si>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</si>
  <si>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</si>
  <si>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</si>
  <si>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</si>
  <si>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</si>
  <si>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</si>
  <si>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</si>
  <si>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</si>
  <si>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</si>
  <si>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</si>
  <si>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</si>
  <si>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</si>
  <si>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</si>
  <si>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</si>
  <si>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</si>
  <si>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</si>
  <si>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</si>
  <si>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</si>
  <si>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</si>
  <si>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</si>
  <si>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</si>
  <si>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</si>
  <si>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</si>
  <si>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</si>
  <si>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</si>
  <si>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</si>
  <si>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</si>
  <si>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</si>
  <si>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</si>
  <si>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</si>
  <si>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</si>
  <si>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</si>
  <si>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</si>
  <si>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</si>
  <si>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</si>
  <si>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</si>
  <si>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</si>
  <si>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</si>
  <si>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</si>
  <si>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</si>
  <si>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</si>
  <si>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</si>
  <si>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</si>
  <si>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</si>
  <si>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</si>
  <si>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</si>
  <si>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</si>
  <si>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</si>
  <si>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</si>
  <si>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</si>
  <si>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</si>
  <si>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</si>
  <si>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</si>
  <si>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</si>
  <si>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</si>
  <si>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</si>
  <si>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</si>
  <si>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</si>
  <si>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</si>
  <si>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</si>
  <si>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</si>
  <si>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</si>
  <si>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</si>
  <si>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</si>
  <si>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</si>
  <si>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</si>
  <si>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</si>
  <si>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</si>
  <si>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</si>
  <si>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</si>
  <si>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</si>
  <si>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</si>
  <si>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</si>
  <si>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</si>
  <si>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</si>
  <si>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</si>
  <si>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</si>
  <si>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</si>
  <si>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</si>
  <si>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</si>
  <si>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</si>
  <si>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</si>
  <si>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</si>
  <si>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</si>
  <si>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</si>
  <si>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</si>
  <si>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</si>
  <si>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</si>
  <si>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</si>
  <si>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</si>
  <si>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</si>
  <si>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</si>
  <si>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</si>
  <si>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</si>
  <si>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</si>
  <si>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</si>
  <si>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</si>
  <si>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</si>
  <si>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</si>
  <si>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</si>
  <si>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</si>
  <si>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</si>
  <si>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</si>
  <si>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</si>
  <si>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</si>
  <si>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</si>
  <si>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</si>
  <si>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</si>
  <si>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</si>
  <si>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</si>
  <si>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</si>
  <si>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</si>
  <si>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</si>
  <si>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</si>
  <si>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</si>
  <si>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</si>
  <si>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</si>
  <si>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</si>
  <si>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</si>
  <si>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</si>
  <si>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</si>
  <si>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</si>
  <si>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</si>
  <si>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</si>
  <si>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</si>
  <si>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</si>
  <si>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</si>
  <si>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</si>
  <si>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</si>
  <si>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</si>
  <si>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</si>
  <si>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</si>
  <si>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</si>
  <si>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</si>
  <si>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</si>
  <si>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</si>
  <si>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</si>
  <si>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</si>
  <si>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</si>
  <si>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</si>
  <si>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</si>
  <si>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</si>
  <si>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</si>
  <si>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</si>
  <si>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</si>
  <si>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</si>
  <si>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</si>
  <si>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</si>
  <si>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</si>
  <si>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</si>
  <si>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</si>
  <si>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</si>
  <si>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</si>
  <si>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</si>
  <si>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</si>
  <si>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</si>
  <si>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</si>
  <si>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</si>
  <si>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</si>
  <si>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</si>
  <si>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</si>
  <si>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</si>
  <si>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</si>
  <si>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</si>
  <si>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</si>
  <si>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</si>
  <si>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</si>
  <si>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</si>
  <si>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</si>
  <si>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</si>
  <si>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</si>
  <si>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</si>
  <si>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</si>
  <si>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</si>
  <si>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</si>
  <si>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</si>
  <si>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</si>
  <si>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</si>
  <si>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</si>
  <si>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</si>
  <si>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</si>
  <si>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</si>
  <si>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</si>
  <si>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</si>
  <si>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</si>
  <si>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</si>
  <si>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</si>
  <si>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</si>
  <si>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</si>
  <si>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</si>
  <si>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</si>
  <si>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</si>
  <si>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</si>
  <si>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</si>
  <si>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</si>
  <si>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</si>
  <si>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</si>
  <si>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</si>
  <si>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</si>
  <si>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</si>
  <si>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</si>
  <si>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</si>
  <si>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</si>
  <si>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</si>
  <si>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</si>
  <si>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</si>
  <si>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</si>
  <si>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</si>
  <si>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</si>
  <si>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</si>
  <si>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</si>
  <si>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</si>
  <si>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</si>
  <si>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</si>
  <si>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</si>
  <si>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</si>
  <si>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</si>
  <si>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</si>
  <si>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</si>
  <si>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</si>
  <si>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</si>
  <si>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</si>
  <si>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</si>
  <si>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</si>
  <si>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</si>
  <si>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</si>
  <si>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</si>
  <si>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</si>
  <si>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</si>
  <si>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</si>
  <si>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</si>
  <si>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</si>
  <si>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</si>
  <si>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</si>
  <si>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</si>
  <si>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</si>
  <si>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</si>
  <si>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</si>
  <si>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</si>
  <si>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</si>
  <si>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</si>
  <si>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</si>
  <si>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</si>
  <si>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</si>
  <si>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</si>
  <si>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</si>
  <si>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</si>
  <si>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</si>
  <si>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</si>
  <si>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</si>
  <si>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</si>
  <si>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</si>
  <si>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</si>
  <si>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</si>
  <si>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</si>
  <si>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</si>
  <si>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</si>
  <si>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</si>
  <si>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</si>
  <si>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</si>
  <si>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</si>
  <si>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</si>
  <si>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</si>
  <si>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</si>
  <si>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</si>
  <si>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</si>
  <si>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</si>
  <si>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</si>
  <si>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</si>
  <si>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</si>
  <si>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</si>
  <si>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</si>
  <si>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</si>
  <si>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</si>
  <si>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</si>
  <si>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</si>
  <si>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</si>
  <si>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</si>
  <si>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</si>
  <si>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</si>
  <si>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</si>
  <si>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</si>
  <si>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</si>
  <si>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</si>
  <si>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</si>
  <si>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</si>
  <si>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</si>
  <si>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</si>
  <si>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</si>
  <si>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</si>
  <si>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</si>
  <si>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</si>
  <si>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</si>
  <si>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</si>
  <si>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</si>
  <si>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</si>
  <si>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</si>
  <si>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</si>
  <si>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</si>
  <si>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</si>
  <si>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</si>
  <si>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</si>
  <si>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</si>
  <si>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</si>
  <si>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</si>
  <si>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</si>
  <si>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</si>
  <si>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</si>
  <si>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</si>
  <si>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</si>
  <si>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</si>
  <si>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</si>
  <si>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</si>
  <si>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</si>
  <si>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</si>
  <si>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</si>
  <si>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</si>
  <si>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</si>
  <si>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</si>
  <si>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</si>
  <si>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</si>
  <si>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</si>
  <si>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</si>
  <si>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</si>
  <si>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</si>
  <si>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</si>
  <si>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</si>
  <si>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</si>
  <si>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</si>
  <si>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</si>
  <si>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</si>
  <si>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</si>
  <si>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</si>
  <si>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</si>
  <si>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</si>
  <si>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</si>
  <si>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</si>
  <si>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</si>
  <si>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</si>
  <si>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</si>
  <si>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</si>
  <si>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</si>
  <si>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</si>
  <si>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</si>
  <si>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</si>
  <si>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</si>
  <si>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</si>
  <si>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</si>
  <si>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</si>
  <si>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</si>
  <si>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</si>
  <si>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</si>
  <si>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</si>
  <si>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</si>
  <si>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</si>
  <si>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</si>
  <si>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</si>
  <si>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</si>
  <si>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</si>
  <si>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</si>
  <si>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</si>
  <si>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</si>
  <si>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</si>
  <si>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</si>
  <si>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</si>
  <si>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</si>
  <si>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</si>
  <si>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</si>
  <si>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</si>
  <si>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</si>
  <si>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</si>
  <si>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</si>
  <si>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</si>
  <si>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</si>
  <si>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</si>
  <si>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</si>
  <si>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</si>
  <si>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</si>
  <si>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</si>
  <si>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</si>
  <si>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</si>
  <si>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</si>
  <si>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</si>
  <si>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</si>
  <si>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</si>
  <si>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</si>
  <si>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</si>
  <si>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</si>
  <si>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</si>
  <si>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</si>
  <si>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</si>
  <si>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</si>
  <si>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</si>
  <si>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</si>
  <si>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</si>
  <si>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</si>
  <si>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</si>
  <si>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</si>
  <si>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</si>
  <si>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</si>
  <si>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</si>
  <si>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</si>
  <si>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</si>
  <si>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</si>
  <si>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</si>
  <si>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</si>
  <si>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</si>
  <si>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</si>
  <si>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</si>
  <si>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</si>
  <si>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</si>
  <si>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</si>
  <si>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</si>
  <si>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</si>
  <si>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</si>
  <si>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</si>
  <si>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</si>
  <si>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</si>
  <si>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</si>
  <si>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</si>
  <si>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</si>
  <si>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</si>
  <si>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</si>
  <si>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</si>
  <si>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</si>
  <si>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</si>
  <si>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</si>
  <si>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</si>
  <si>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</si>
  <si>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</si>
  <si>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</si>
  <si>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</si>
  <si>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</si>
  <si>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</si>
  <si>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</si>
  <si>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</si>
  <si>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</si>
  <si>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</si>
  <si>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</si>
  <si>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</si>
  <si>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</si>
  <si>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</si>
  <si>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</si>
  <si>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</si>
  <si>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</si>
  <si>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</si>
  <si>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</si>
  <si>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</si>
  <si>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</si>
  <si>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</si>
  <si>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</si>
  <si>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</si>
  <si>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</si>
  <si>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</si>
  <si>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</si>
  <si>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</si>
  <si>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</si>
  <si>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</si>
  <si>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</si>
  <si>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</si>
  <si>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</si>
  <si>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</si>
  <si>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</si>
  <si>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</si>
  <si>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</si>
  <si>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</si>
  <si>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</si>
  <si>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</si>
  <si>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</si>
  <si>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</si>
  <si>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</si>
  <si>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</si>
  <si>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</si>
  <si>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</si>
  <si>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</si>
  <si>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</si>
  <si>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</si>
  <si>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</si>
  <si>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</si>
  <si>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</si>
  <si>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</si>
  <si>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</si>
  <si>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</si>
  <si>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</si>
  <si>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</si>
  <si>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</si>
  <si>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</si>
  <si>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</si>
  <si>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</si>
  <si>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</si>
  <si>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</si>
  <si>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</si>
  <si>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</si>
  <si>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</si>
  <si>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</si>
  <si>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</si>
  <si>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</si>
  <si>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</si>
  <si>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</si>
  <si>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</si>
  <si>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</si>
  <si>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</si>
  <si>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</si>
  <si>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</si>
  <si>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</si>
  <si>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</si>
  <si>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</si>
  <si>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</si>
  <si>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</si>
  <si>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</si>
  <si>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</si>
  <si>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</si>
  <si>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</si>
  <si>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</si>
  <si>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</si>
  <si>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</si>
  <si>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</si>
  <si>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</si>
  <si>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</si>
  <si>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</si>
  <si>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</si>
  <si>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</si>
  <si>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</si>
  <si>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</si>
  <si>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</si>
  <si>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</si>
  <si>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</si>
  <si>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</si>
  <si>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</si>
  <si>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</si>
  <si>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</si>
  <si>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</si>
  <si>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</si>
  <si>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</si>
  <si>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</si>
  <si>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</si>
  <si>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</si>
  <si>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</si>
  <si>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</si>
  <si>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</si>
  <si>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</si>
  <si>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</si>
  <si>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</si>
  <si>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</si>
  <si>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</si>
  <si>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</si>
  <si>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</si>
  <si>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</si>
  <si>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</si>
  <si>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</si>
  <si>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</si>
  <si>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</si>
  <si>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</si>
  <si>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</si>
  <si>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</si>
  <si>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</si>
  <si>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</si>
  <si>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</si>
  <si>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</si>
  <si>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</si>
  <si>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</si>
  <si>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</si>
  <si>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</si>
  <si>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</si>
  <si>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</si>
  <si>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</si>
  <si>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</si>
  <si>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</si>
  <si>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</si>
  <si>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</si>
  <si>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</si>
  <si>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</si>
  <si>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</si>
  <si>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</si>
  <si>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</si>
  <si>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</si>
  <si>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</si>
  <si>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</si>
  <si>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</si>
  <si>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</si>
  <si>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</si>
  <si>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</si>
  <si>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</si>
  <si>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</si>
  <si>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</si>
  <si>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</si>
  <si>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</si>
  <si>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</si>
  <si>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</si>
  <si>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</si>
  <si>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</si>
  <si>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</si>
  <si>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</si>
  <si>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</si>
  <si>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</si>
  <si>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</si>
  <si>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</si>
  <si>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</si>
  <si>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</si>
  <si>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</si>
  <si>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</si>
  <si>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</si>
  <si>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</si>
  <si>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</si>
  <si>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</si>
  <si>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</si>
  <si>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</si>
  <si>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</si>
  <si>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</si>
  <si>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</si>
  <si>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</si>
  <si>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</si>
  <si>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</si>
  <si>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</si>
  <si>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</si>
  <si>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</si>
  <si>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</si>
  <si>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</si>
  <si>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</si>
  <si>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</si>
  <si>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</si>
  <si>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</si>
  <si>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</si>
  <si>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</si>
  <si>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</si>
  <si>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</si>
  <si>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</si>
  <si>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</si>
  <si>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</si>
  <si>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</si>
  <si>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</si>
  <si>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</si>
  <si>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</si>
  <si>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</si>
  <si>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</si>
  <si>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</si>
  <si>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</si>
  <si>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</si>
  <si>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</si>
  <si>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</si>
  <si>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</si>
  <si>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</si>
  <si>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</si>
  <si>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</si>
  <si>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</si>
  <si>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</si>
  <si>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</si>
  <si>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</si>
  <si>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</si>
  <si>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</si>
  <si>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</si>
  <si>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</si>
  <si>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</si>
  <si>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</si>
  <si>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</si>
  <si>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</si>
  <si>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</si>
  <si>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</si>
  <si>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</si>
  <si>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</si>
  <si>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</si>
  <si>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</si>
  <si>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</si>
  <si>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</si>
  <si>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</si>
  <si>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</si>
  <si>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</si>
  <si>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</si>
  <si>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</si>
  <si>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</si>
  <si>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</si>
  <si>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</si>
  <si>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</si>
  <si>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</si>
  <si>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</si>
  <si>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</si>
  <si>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</si>
  <si>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</si>
  <si>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</si>
  <si>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</si>
  <si>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</si>
  <si>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</si>
  <si>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</si>
  <si>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</si>
  <si>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</si>
  <si>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</si>
  <si>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</si>
  <si>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</si>
  <si>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</si>
  <si>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</si>
  <si>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</si>
  <si>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</si>
  <si>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</si>
  <si>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</si>
  <si>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</si>
  <si>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</si>
  <si>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</si>
  <si>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</si>
  <si>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</si>
  <si>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</si>
  <si>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</si>
  <si>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</si>
  <si>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</si>
  <si>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</si>
  <si>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</si>
  <si>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</si>
  <si>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</si>
  <si>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</si>
  <si>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</si>
  <si>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</si>
  <si>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</si>
  <si>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</si>
  <si>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</si>
  <si>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</si>
  <si>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</si>
  <si>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</si>
  <si>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</si>
  <si>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</si>
  <si>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</si>
  <si>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</si>
  <si>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</si>
  <si>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</si>
  <si>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</si>
  <si>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</si>
  <si>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</si>
  <si>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</si>
  <si>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</si>
  <si>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</si>
  <si>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</si>
  <si>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</si>
  <si>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</si>
  <si>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</si>
  <si>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</si>
  <si>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</si>
  <si>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</si>
  <si>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</si>
  <si>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</si>
  <si>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</si>
  <si>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</si>
  <si>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</si>
  <si>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</si>
  <si>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</si>
  <si>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</si>
  <si>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</si>
  <si>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</si>
  <si>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</si>
  <si>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</si>
  <si>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</si>
  <si>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</si>
  <si>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</si>
  <si>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</si>
  <si>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</si>
  <si>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</si>
  <si>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</si>
  <si>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</si>
  <si>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</si>
  <si>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</si>
  <si>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</si>
  <si>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</si>
  <si>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</si>
  <si>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</si>
  <si>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</si>
  <si>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</si>
  <si>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</si>
  <si>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</si>
  <si>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</si>
  <si>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</si>
  <si>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</si>
  <si>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</si>
  <si>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</si>
  <si>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</si>
  <si>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</si>
  <si>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</si>
  <si>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</si>
  <si>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</si>
  <si>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</si>
  <si>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</si>
  <si>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</si>
  <si>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</si>
  <si>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</si>
  <si>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</si>
  <si>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</si>
  <si>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</si>
  <si>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</si>
  <si>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</si>
  <si>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</si>
  <si>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</si>
  <si>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</si>
  <si>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</si>
  <si>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</si>
  <si>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</si>
  <si>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</si>
  <si>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</si>
  <si>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</si>
  <si>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</si>
  <si>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</si>
  <si>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</si>
  <si>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</si>
  <si>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</si>
  <si>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</si>
  <si>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</si>
  <si>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</si>
  <si>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</si>
  <si>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</si>
  <si>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</si>
  <si>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</si>
  <si>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</si>
  <si>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</si>
  <si>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</si>
  <si>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</si>
  <si>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</si>
  <si>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</si>
  <si>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</si>
  <si>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</si>
  <si>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</si>
  <si>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</si>
  <si>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</si>
  <si>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</si>
  <si>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</si>
  <si>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</si>
  <si>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</si>
  <si>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</si>
  <si>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</si>
  <si>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</si>
  <si>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</si>
  <si>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</si>
  <si>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</si>
  <si>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</si>
  <si>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</si>
  <si>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</si>
  <si>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</si>
  <si>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</si>
  <si>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</si>
  <si>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</si>
  <si>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</si>
  <si>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</si>
  <si>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</si>
  <si>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</si>
  <si>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</si>
  <si>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</si>
  <si>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</si>
  <si>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</si>
  <si>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</si>
  <si>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</si>
  <si>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</si>
  <si>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</si>
  <si>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</si>
  <si>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</si>
  <si>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</si>
  <si>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</si>
  <si>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</si>
  <si>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</si>
  <si>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</si>
  <si>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</si>
  <si>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</si>
  <si>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</si>
  <si>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</si>
  <si>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</si>
  <si>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</si>
  <si>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</si>
  <si>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</si>
  <si>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</si>
  <si>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</si>
  <si>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</si>
  <si>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</si>
  <si>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</si>
  <si>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</si>
  <si>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</si>
  <si>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</si>
  <si>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</si>
  <si>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</si>
  <si>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</si>
  <si>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</si>
  <si>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</si>
  <si>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</si>
  <si>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</si>
  <si>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</si>
  <si>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</si>
  <si>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</si>
  <si>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</si>
  <si>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</si>
  <si>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</si>
  <si>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</si>
  <si>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</si>
  <si>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</si>
  <si>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</si>
  <si>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</si>
  <si>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</si>
  <si>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</si>
  <si>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</si>
  <si>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</si>
  <si>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</si>
  <si>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</si>
  <si>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</si>
  <si>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</si>
  <si>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</si>
  <si>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</si>
  <si>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</si>
  <si>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</si>
  <si>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</si>
  <si>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</si>
  <si>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</si>
  <si>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</si>
  <si>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</si>
  <si>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</si>
  <si>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</si>
  <si>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</si>
  <si>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</si>
  <si>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</si>
  <si>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</si>
  <si>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</si>
  <si>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</si>
  <si>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</si>
  <si>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</si>
  <si>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</si>
  <si>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</si>
  <si>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</si>
  <si>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</si>
  <si>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</si>
  <si>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</si>
  <si>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</si>
  <si>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</si>
  <si>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</si>
  <si>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</si>
  <si>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</si>
  <si>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</si>
  <si>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</si>
  <si>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</si>
  <si>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</si>
  <si>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</si>
  <si>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</si>
  <si>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</si>
  <si>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</si>
  <si>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</si>
  <si>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</si>
  <si>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</si>
  <si>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</si>
  <si>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</si>
  <si>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</si>
  <si>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</si>
  <si>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</si>
  <si>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</si>
  <si>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</si>
  <si>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</si>
  <si>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</si>
  <si>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</si>
  <si>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</si>
  <si>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</si>
  <si>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</si>
  <si>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</si>
  <si>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</si>
  <si>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</si>
  <si>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</si>
  <si>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</si>
  <si>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</si>
  <si>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</si>
  <si>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</si>
  <si>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</si>
  <si>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</si>
  <si>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</si>
  <si>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</si>
  <si>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</si>
  <si>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</si>
  <si>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</si>
  <si>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</si>
  <si>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</si>
  <si>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</si>
  <si>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</si>
  <si>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</si>
  <si>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</si>
  <si>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</si>
  <si>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</si>
  <si>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</si>
  <si>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</si>
  <si>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</si>
  <si>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</si>
  <si>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</si>
  <si>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</si>
  <si>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</si>
  <si>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</si>
  <si>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</si>
  <si>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</si>
  <si>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</si>
  <si>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</si>
  <si>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</si>
  <si>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</si>
  <si>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</si>
  <si>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</si>
  <si>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</si>
  <si>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</si>
  <si>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</si>
  <si>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</si>
  <si>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</si>
  <si>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</si>
  <si>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</si>
  <si>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</si>
  <si>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</si>
  <si>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</si>
  <si>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</si>
  <si>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</si>
  <si>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</si>
  <si>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</si>
  <si>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</si>
  <si>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</si>
  <si>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</si>
  <si>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</si>
  <si>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</si>
  <si>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</si>
  <si>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</si>
  <si>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</si>
  <si>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</si>
  <si>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</si>
  <si>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</si>
  <si>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</si>
  <si>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</si>
  <si>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</si>
  <si>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</si>
  <si>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</si>
  <si>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</si>
  <si>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</si>
  <si>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</si>
  <si>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</si>
  <si>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</si>
  <si>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</si>
  <si>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</si>
  <si>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</si>
  <si>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</si>
  <si>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</si>
  <si>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</si>
  <si>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</si>
  <si>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</si>
  <si>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</si>
  <si>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</si>
  <si>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</si>
  <si>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</si>
  <si>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</si>
  <si>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</si>
  <si>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</si>
  <si>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</si>
  <si>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</si>
  <si>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</si>
  <si>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</si>
  <si>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</si>
  <si>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</si>
  <si>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</si>
  <si>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</si>
  <si>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</si>
  <si>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</si>
  <si>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</si>
  <si>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</si>
  <si>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</si>
  <si>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</si>
  <si>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</si>
  <si>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</si>
  <si>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</si>
  <si>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</si>
  <si>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</si>
  <si>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</si>
  <si>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</si>
  <si>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</si>
  <si>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</si>
  <si>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</si>
  <si>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</si>
  <si>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</si>
  <si>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</si>
  <si>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</si>
  <si>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</si>
  <si>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</si>
  <si>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</si>
  <si>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</si>
  <si>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</si>
  <si>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</si>
  <si>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</si>
  <si>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</si>
  <si>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</si>
  <si>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</si>
  <si>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</si>
  <si>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</si>
  <si>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</si>
  <si>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</si>
  <si>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</si>
  <si>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</si>
  <si>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</si>
  <si>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</si>
  <si>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</si>
  <si>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</si>
  <si>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</si>
  <si>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</si>
  <si>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</si>
  <si>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</si>
  <si>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</si>
  <si>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</si>
  <si>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</si>
  <si>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</si>
  <si>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</si>
  <si>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</si>
  <si>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</si>
  <si>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</si>
  <si>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</si>
  <si>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</si>
  <si>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</si>
  <si>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</si>
  <si>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</si>
  <si>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</si>
  <si>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</si>
  <si>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</si>
  <si>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</si>
  <si>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</si>
  <si>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</si>
  <si>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</si>
  <si>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</si>
  <si>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</si>
  <si>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</si>
  <si>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</si>
  <si>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</si>
  <si>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</si>
  <si>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</si>
  <si>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</si>
  <si>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</si>
  <si>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</si>
  <si>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</si>
  <si>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</si>
  <si>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</si>
  <si>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</si>
  <si>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</si>
  <si>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</si>
  <si>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</si>
  <si>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</si>
  <si>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</si>
  <si>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</si>
  <si>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</si>
  <si>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</si>
  <si>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</si>
  <si>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</si>
  <si>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</si>
  <si>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</si>
  <si>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</si>
  <si>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</si>
  <si>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</si>
  <si>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</si>
  <si>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</si>
  <si>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</si>
  <si>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</si>
  <si>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</si>
  <si>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</si>
  <si>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</si>
  <si>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</si>
  <si>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</si>
  <si>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</si>
  <si>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</si>
  <si>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</si>
  <si>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</si>
  <si>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</si>
  <si>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</si>
  <si>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</si>
  <si>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</si>
  <si>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</si>
  <si>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</si>
  <si>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</si>
  <si>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</si>
  <si>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</si>
  <si>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</si>
  <si>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</si>
  <si>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</si>
  <si>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</si>
  <si>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</si>
  <si>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</si>
  <si>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</si>
  <si>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</si>
  <si>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</si>
  <si>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</si>
  <si>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</si>
  <si>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</si>
  <si>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</si>
  <si>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</si>
  <si>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</si>
  <si>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</si>
  <si>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</si>
  <si>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</si>
  <si>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</si>
  <si>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</si>
  <si>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</si>
  <si>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</si>
  <si>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</si>
  <si>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</si>
  <si>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</si>
  <si>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</si>
  <si>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</si>
  <si>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</si>
  <si>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</si>
  <si>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</si>
  <si>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</si>
  <si>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</si>
  <si>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</si>
  <si>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</si>
  <si>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</si>
  <si>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</si>
  <si>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</si>
  <si>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</si>
  <si>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</si>
  <si>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</si>
  <si>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</si>
  <si>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</si>
  <si>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</si>
  <si>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</si>
  <si>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</si>
  <si>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</si>
  <si>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</si>
  <si>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</si>
  <si>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</si>
  <si>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</si>
  <si>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</si>
  <si>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</si>
  <si>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</si>
  <si>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</si>
  <si>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</si>
  <si>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</si>
  <si>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</si>
  <si>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</si>
  <si>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</si>
  <si>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</si>
  <si>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</si>
  <si>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</si>
  <si>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</si>
  <si>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</si>
  <si>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</si>
  <si>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</si>
  <si>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</si>
  <si>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</si>
  <si>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</si>
  <si>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</si>
  <si>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</si>
  <si>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</si>
  <si>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</si>
  <si>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</si>
  <si>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</si>
  <si>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</si>
  <si>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</si>
  <si>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</si>
  <si>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</si>
  <si>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</si>
  <si>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</si>
  <si>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</si>
  <si>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</si>
  <si>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</si>
  <si>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</si>
  <si>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</si>
  <si>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</si>
  <si>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</si>
  <si>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</si>
  <si>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</si>
  <si>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</si>
  <si>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</si>
  <si>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</si>
  <si>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</si>
  <si>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</si>
  <si>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</si>
  <si>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</si>
  <si>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</si>
  <si>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</si>
  <si>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</si>
  <si>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</si>
  <si>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</si>
  <si>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</si>
  <si>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</si>
  <si>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</si>
  <si>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</si>
  <si>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</si>
  <si>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</si>
  <si>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</si>
  <si>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</si>
  <si>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</si>
  <si>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</si>
  <si>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</si>
  <si>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</si>
  <si>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</si>
  <si>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</si>
  <si>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</si>
  <si>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</si>
  <si>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</si>
  <si>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</si>
  <si>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</si>
  <si>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</si>
  <si>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</si>
  <si>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</si>
  <si>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</si>
  <si>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</si>
  <si>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</si>
  <si>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</si>
  <si>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</si>
  <si>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</si>
  <si>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</si>
  <si>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</si>
  <si>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</si>
  <si>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</si>
  <si>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</si>
  <si>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</si>
  <si>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</si>
  <si>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</si>
  <si>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</si>
  <si>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</si>
  <si>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</si>
  <si>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</si>
  <si>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</si>
  <si>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</si>
  <si>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</si>
  <si>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</si>
  <si>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</si>
  <si>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</si>
  <si>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</si>
  <si>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</si>
  <si>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</si>
  <si>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</si>
  <si>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</si>
  <si>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</si>
  <si>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</si>
  <si>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</si>
  <si>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</si>
  <si>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</si>
  <si>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</si>
  <si>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</si>
  <si>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</si>
  <si>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</si>
  <si>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</si>
  <si>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</si>
  <si>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</si>
  <si>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</si>
  <si>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</si>
  <si>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</si>
  <si>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</si>
  <si>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</si>
  <si>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</si>
  <si>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</si>
  <si>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</si>
  <si>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</si>
  <si>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</si>
  <si>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</si>
  <si>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</si>
  <si>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</si>
  <si>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</si>
  <si>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</si>
  <si>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</si>
  <si>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</si>
  <si>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</si>
  <si>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</si>
  <si>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</si>
  <si>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</si>
  <si>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</si>
  <si>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</si>
  <si>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</si>
  <si>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</si>
  <si>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</si>
  <si>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</si>
  <si>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</si>
  <si>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</si>
  <si>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</si>
  <si>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</si>
  <si>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</si>
  <si>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</si>
  <si>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</si>
  <si>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</si>
  <si>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</si>
  <si>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</si>
  <si>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</si>
  <si>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</si>
  <si>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</si>
  <si>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</si>
  <si>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</si>
  <si>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</si>
  <si>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</si>
  <si>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</si>
  <si>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</si>
  <si>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</si>
  <si>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</si>
  <si>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</si>
  <si>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</si>
  <si>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</si>
  <si>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</si>
  <si>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</si>
  <si>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</si>
  <si>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</si>
  <si>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</si>
  <si>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</si>
  <si>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</si>
  <si>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</si>
  <si>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</si>
  <si>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</si>
  <si>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</si>
  <si>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</si>
  <si>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</si>
  <si>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</si>
  <si>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</si>
  <si>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</si>
  <si>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</si>
  <si>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</si>
  <si>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</si>
  <si>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</si>
  <si>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</si>
  <si>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</si>
  <si>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</si>
  <si>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</si>
  <si>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</si>
  <si>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</si>
  <si>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</si>
  <si>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</si>
  <si>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</si>
  <si>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</si>
  <si>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</si>
  <si>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</si>
  <si>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</si>
  <si>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</si>
  <si>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</si>
  <si>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</si>
  <si>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</si>
  <si>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</si>
  <si>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</si>
  <si>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</si>
  <si>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</si>
  <si>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</si>
  <si>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</si>
  <si>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</si>
  <si>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</si>
  <si>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</si>
  <si>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</si>
  <si>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</si>
  <si>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</si>
  <si>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</si>
  <si>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</si>
  <si>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</si>
  <si>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</si>
  <si>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</si>
  <si>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</si>
  <si>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</si>
  <si>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</si>
  <si>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</si>
  <si>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</si>
  <si>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</si>
  <si>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</si>
  <si>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</si>
  <si>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</si>
  <si>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</si>
  <si>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</si>
  <si>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</si>
  <si>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</si>
  <si>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</si>
  <si>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</si>
  <si>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</si>
  <si>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</si>
  <si>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</si>
  <si>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</si>
  <si>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</si>
  <si>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</si>
  <si>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</si>
  <si>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</si>
  <si>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</si>
  <si>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</si>
  <si>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</si>
  <si>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</si>
  <si>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</si>
  <si>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</si>
  <si>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</si>
  <si>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</si>
  <si>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</si>
  <si>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</si>
  <si>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</si>
  <si>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</si>
  <si>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</si>
  <si>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</si>
  <si>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</si>
  <si>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</si>
  <si>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</si>
  <si>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</si>
  <si>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</si>
  <si>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</si>
  <si>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</si>
  <si>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</si>
  <si>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</si>
  <si>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</si>
  <si>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</si>
  <si>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</si>
  <si>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</si>
  <si>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</si>
  <si>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</si>
  <si>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</si>
  <si>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</si>
  <si>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</si>
  <si>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</si>
  <si>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</si>
  <si>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</si>
  <si>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</si>
  <si>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</si>
  <si>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</si>
  <si>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</si>
  <si>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</si>
  <si>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</si>
  <si>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</si>
  <si>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</si>
  <si>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</si>
  <si>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</si>
  <si>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</si>
  <si>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</si>
  <si>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</si>
  <si>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</si>
  <si>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</si>
  <si>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</si>
  <si>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</si>
  <si>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</si>
  <si>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</si>
  <si>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</si>
  <si>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</si>
  <si>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</si>
  <si>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</si>
  <si>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</si>
  <si>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</si>
  <si>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</si>
  <si>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</si>
  <si>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</si>
  <si>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</si>
  <si>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</si>
  <si>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</si>
  <si>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</si>
  <si>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</si>
  <si>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</si>
  <si>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</si>
  <si>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</si>
  <si>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</si>
  <si>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</si>
  <si>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</si>
  <si>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</si>
  <si>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</si>
  <si>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</si>
  <si>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</si>
  <si>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</si>
  <si>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</si>
  <si>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</si>
  <si>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</si>
  <si>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</si>
  <si>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</si>
  <si>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</si>
  <si>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</si>
  <si>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</si>
  <si>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</si>
  <si>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</si>
  <si>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</si>
  <si>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</si>
  <si>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</si>
  <si>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</si>
  <si>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</si>
  <si>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</si>
  <si>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</si>
  <si>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</si>
  <si>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</si>
  <si>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</si>
  <si>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</si>
  <si>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</si>
  <si>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</si>
  <si>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</si>
  <si>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</si>
  <si>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</si>
  <si>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</si>
  <si>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</si>
  <si>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</si>
  <si>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</si>
  <si>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</si>
  <si>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</si>
  <si>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</si>
  <si>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</si>
  <si>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</si>
  <si>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</si>
  <si>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</si>
  <si>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</si>
  <si>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</si>
  <si>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</si>
  <si>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</si>
  <si>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</si>
  <si>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</si>
  <si>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</si>
  <si>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</si>
  <si>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</si>
  <si>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</si>
  <si>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</si>
  <si>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</si>
  <si>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</si>
  <si>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</si>
  <si>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</si>
  <si>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</si>
  <si>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</si>
  <si>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</si>
  <si>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</si>
  <si>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</si>
  <si>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</si>
  <si>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</si>
  <si>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</si>
  <si>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</si>
  <si>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</si>
  <si>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</si>
  <si>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</si>
  <si>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</si>
  <si>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</si>
  <si>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</si>
  <si>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</si>
  <si>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</si>
  <si>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</si>
  <si>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</si>
  <si>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</si>
  <si>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</si>
  <si>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</si>
  <si>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</si>
  <si>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</si>
  <si>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</si>
  <si>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</si>
  <si>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</si>
  <si>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</si>
  <si>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</si>
  <si>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</si>
  <si>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</si>
  <si>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</si>
  <si>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</si>
  <si>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</si>
  <si>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</si>
  <si>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</si>
  <si>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</si>
  <si>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</si>
  <si>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</si>
  <si>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</si>
  <si>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</si>
  <si>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</si>
  <si>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</si>
  <si>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</si>
  <si>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</si>
  <si>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</si>
  <si>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</si>
  <si>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</si>
  <si>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</si>
  <si>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</si>
  <si>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</si>
  <si>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</si>
  <si>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</si>
  <si>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</si>
  <si>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</si>
  <si>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</si>
  <si>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</si>
  <si>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</si>
  <si>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</si>
  <si>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</si>
  <si>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</si>
  <si>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</si>
  <si>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</si>
  <si>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</si>
  <si>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</si>
  <si>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</si>
  <si>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</si>
  <si>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</si>
  <si>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</si>
  <si>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</si>
  <si>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</si>
  <si>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</si>
  <si>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</si>
  <si>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</si>
  <si>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</si>
  <si>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</si>
  <si>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</si>
  <si>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</si>
  <si>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</si>
  <si>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</si>
  <si>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</si>
  <si>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</si>
  <si>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</si>
  <si>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</si>
  <si>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</si>
  <si>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</si>
  <si>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</si>
  <si>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</si>
  <si>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</si>
  <si>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</si>
  <si>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</si>
  <si>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</si>
  <si>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</si>
  <si>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</si>
  <si>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</si>
  <si>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</si>
  <si>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</si>
  <si>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</si>
  <si>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</si>
  <si>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</si>
  <si>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</si>
  <si>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</si>
  <si>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</si>
  <si>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</si>
  <si>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</si>
  <si>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</si>
  <si>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</si>
  <si>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</si>
  <si>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</si>
  <si>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</si>
  <si>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</si>
  <si>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</si>
  <si>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</si>
  <si>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</si>
  <si>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</si>
  <si>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</si>
  <si>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</si>
  <si>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</si>
  <si>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</si>
  <si>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</si>
  <si>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</si>
  <si>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</si>
  <si>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</si>
  <si>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</si>
  <si>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</si>
  <si>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</si>
  <si>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</si>
  <si>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</si>
  <si>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</si>
  <si>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</si>
  <si>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</si>
  <si>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</si>
  <si>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</si>
  <si>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</si>
  <si>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</si>
  <si>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</si>
  <si>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</si>
  <si>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</si>
  <si>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</si>
  <si>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</si>
  <si>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</si>
  <si>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</si>
  <si>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</si>
  <si>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</si>
  <si>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</si>
  <si>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</si>
  <si>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</si>
  <si>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</si>
  <si>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</si>
  <si>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</si>
  <si>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</si>
  <si>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</si>
  <si>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</si>
  <si>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</si>
  <si>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</si>
  <si>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</si>
  <si>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</si>
  <si>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</si>
  <si>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</si>
  <si>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</si>
  <si>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</si>
  <si>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</si>
  <si>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</si>
  <si>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</si>
  <si>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</si>
  <si>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</si>
  <si>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</si>
  <si>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</si>
  <si>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</si>
  <si>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</si>
  <si>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</si>
  <si>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</si>
  <si>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</si>
  <si>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</si>
  <si>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</si>
  <si>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</si>
  <si>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</si>
  <si>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</si>
  <si>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</si>
  <si>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</si>
  <si>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</si>
  <si>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</si>
  <si>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</si>
  <si>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</si>
  <si>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</si>
  <si>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</si>
  <si>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</si>
  <si>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</si>
  <si>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</si>
  <si>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</si>
  <si>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</si>
  <si>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</si>
  <si>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</si>
  <si>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</si>
  <si>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</si>
  <si>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</si>
  <si>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</si>
  <si>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</si>
  <si>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</si>
  <si>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</si>
  <si>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</si>
  <si>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</si>
  <si>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</si>
  <si>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</si>
  <si>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</si>
  <si>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</si>
  <si>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</si>
  <si>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</si>
  <si>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</si>
  <si>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</si>
  <si>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</si>
  <si>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</si>
  <si>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</si>
  <si>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</si>
  <si>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</si>
  <si>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</si>
  <si>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</si>
  <si>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</si>
  <si>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</si>
  <si>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</si>
  <si>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</si>
  <si>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</si>
  <si>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</si>
  <si>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</si>
  <si>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</si>
  <si>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</si>
  <si>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</si>
  <si>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</si>
  <si>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</si>
  <si>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</si>
  <si>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</si>
  <si>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</si>
  <si>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</si>
  <si>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</si>
  <si>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</si>
  <si>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</si>
  <si>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</si>
  <si>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</si>
  <si>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</si>
  <si>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</si>
  <si>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</si>
  <si>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</si>
  <si>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</si>
  <si>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</si>
  <si>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</si>
  <si>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</si>
  <si>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</si>
  <si>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</si>
  <si>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</si>
  <si>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</si>
  <si>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</si>
  <si>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</si>
  <si>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</si>
  <si>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</si>
  <si>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</si>
  <si>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</si>
  <si>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</si>
  <si>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</si>
  <si>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</si>
  <si>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</si>
  <si>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</si>
  <si>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</si>
  <si>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</si>
  <si>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</si>
  <si>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</si>
  <si>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</si>
  <si>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</si>
  <si>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</si>
  <si>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</si>
  <si>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</si>
  <si>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</si>
  <si>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</si>
  <si>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</si>
  <si>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</si>
  <si>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</si>
  <si>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</si>
  <si>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</si>
  <si>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</si>
  <si>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</si>
  <si>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</si>
  <si>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</si>
  <si>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</si>
  <si>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</si>
  <si>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</si>
  <si>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</si>
  <si>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</si>
  <si>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</si>
  <si>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</si>
  <si>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</si>
  <si>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</si>
  <si>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</si>
  <si>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</si>
  <si>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</si>
  <si>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</si>
  <si>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</si>
  <si>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</si>
  <si>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</si>
  <si>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</si>
  <si>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</si>
  <si>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</si>
  <si>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</si>
  <si>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</si>
  <si>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</si>
  <si>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</si>
  <si>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</si>
  <si>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</si>
  <si>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</si>
  <si>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</si>
  <si>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</si>
  <si>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</si>
  <si>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</si>
  <si>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</si>
  <si>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</si>
  <si>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</si>
  <si>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</si>
  <si>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</si>
  <si>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</si>
  <si>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</si>
  <si>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</si>
  <si>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</si>
  <si>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</si>
  <si>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</si>
  <si>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</si>
  <si>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</si>
  <si>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</si>
  <si>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</si>
  <si>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</si>
  <si>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</si>
  <si>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</si>
  <si>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</si>
  <si>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</si>
  <si>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</si>
  <si>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</si>
  <si>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</si>
  <si>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</si>
  <si>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</si>
  <si>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</si>
  <si>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</si>
  <si>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</si>
  <si>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</si>
  <si>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</si>
  <si>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</si>
  <si>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</si>
  <si>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</si>
  <si>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</si>
  <si>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</si>
  <si>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</si>
  <si>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</si>
  <si>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</si>
  <si>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</si>
  <si>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</si>
  <si>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</si>
  <si>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</si>
  <si>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</si>
  <si>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</si>
  <si>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</si>
  <si>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</si>
  <si>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</si>
  <si>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</si>
  <si>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</si>
  <si>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</si>
  <si>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</si>
  <si>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</si>
  <si>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</si>
  <si>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</si>
  <si>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</si>
  <si>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</si>
  <si>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</si>
  <si>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</si>
  <si>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</si>
  <si>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</si>
  <si>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</si>
  <si>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</si>
  <si>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</si>
  <si>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</si>
  <si>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</si>
  <si>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</si>
  <si>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</si>
  <si>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</si>
  <si>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</si>
  <si>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</si>
  <si>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</si>
  <si>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</si>
  <si>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</si>
  <si>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</si>
  <si>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</si>
  <si>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</si>
  <si>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</si>
  <si>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</si>
  <si>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</si>
  <si>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</si>
  <si>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</si>
  <si>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</si>
  <si>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</si>
  <si>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</si>
  <si>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</si>
  <si>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</si>
  <si>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</si>
  <si>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</si>
  <si>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</si>
  <si>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</si>
  <si>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</si>
  <si>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</si>
  <si>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</si>
  <si>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</si>
  <si>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</si>
  <si>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</si>
  <si>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</si>
  <si>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</si>
  <si>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</si>
  <si>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</si>
  <si>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</si>
  <si>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</si>
  <si>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</si>
  <si>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</si>
  <si>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</si>
  <si>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</si>
  <si>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</si>
  <si>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</si>
  <si>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</si>
  <si>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</si>
  <si>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</si>
  <si>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</si>
  <si>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</si>
  <si>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</si>
  <si>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</si>
  <si>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</si>
  <si>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</si>
  <si>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</si>
  <si>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</si>
  <si>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</si>
  <si>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</si>
  <si>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</si>
  <si>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</si>
  <si>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</si>
  <si>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</si>
  <si>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</si>
  <si>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</si>
  <si>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</si>
  <si>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</si>
  <si>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</si>
  <si>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</si>
  <si>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</si>
  <si>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</si>
  <si>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</si>
  <si>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</si>
  <si>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</si>
  <si>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</si>
  <si>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</si>
  <si>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</si>
  <si>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</si>
  <si>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</si>
  <si>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</si>
  <si>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</si>
  <si>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</si>
  <si>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</si>
  <si>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</si>
  <si>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</si>
  <si>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</si>
  <si>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</si>
  <si>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</si>
  <si>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</si>
  <si>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</si>
  <si>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</si>
  <si>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</si>
  <si>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</si>
  <si>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</si>
  <si>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</si>
  <si>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</si>
  <si>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</si>
  <si>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</si>
  <si>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</si>
  <si>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</si>
  <si>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</si>
  <si>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</si>
  <si>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</si>
  <si>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</si>
  <si>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</si>
  <si>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</si>
  <si>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</si>
  <si>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</si>
  <si>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</si>
  <si>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</si>
  <si>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</si>
  <si>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</si>
  <si>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</si>
  <si>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</si>
  <si>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</si>
  <si>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</si>
  <si>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</si>
  <si>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</si>
  <si>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</si>
  <si>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</si>
  <si>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</si>
  <si>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</si>
  <si>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</si>
  <si>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</si>
  <si>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</si>
  <si>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</si>
  <si>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</si>
  <si>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</si>
  <si>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</si>
  <si>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</si>
  <si>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</si>
  <si>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</si>
  <si>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</si>
  <si>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</si>
  <si>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</si>
  <si>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</si>
  <si>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</si>
  <si>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</si>
  <si>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</si>
  <si>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</si>
  <si>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</si>
  <si>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</si>
  <si>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</si>
  <si>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</si>
  <si>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</si>
  <si>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</si>
  <si>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</si>
  <si>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</si>
  <si>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</si>
  <si>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</si>
  <si>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</si>
  <si>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</si>
  <si>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</si>
  <si>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</si>
  <si>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</si>
  <si>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</si>
  <si>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</si>
  <si>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</si>
  <si>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</si>
  <si>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</si>
  <si>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</si>
  <si>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</si>
  <si>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</si>
  <si>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</si>
  <si>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</si>
  <si>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</si>
  <si>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</si>
  <si>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</si>
  <si>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</si>
  <si>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</si>
  <si>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</si>
  <si>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</si>
  <si>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</si>
  <si>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</si>
  <si>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</si>
  <si>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</si>
  <si>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</si>
  <si>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</si>
  <si>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</si>
  <si>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</si>
  <si>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</si>
  <si>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</si>
  <si>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</si>
  <si>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</si>
  <si>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</si>
  <si>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</si>
  <si>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</si>
  <si>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</si>
  <si>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</si>
  <si>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</si>
  <si>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</si>
  <si>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</si>
  <si>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</si>
  <si>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</si>
  <si>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</si>
  <si>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</si>
  <si>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</si>
  <si>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</si>
  <si>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</si>
  <si>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</si>
  <si>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</si>
  <si>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</si>
  <si>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</si>
  <si>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</si>
  <si>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</si>
  <si>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</si>
  <si>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</si>
  <si>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</si>
  <si>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</si>
  <si>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</si>
  <si>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</si>
  <si>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</si>
  <si>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</si>
  <si>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</si>
  <si>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</si>
  <si>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</si>
  <si>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</si>
  <si>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</si>
  <si>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</si>
  <si>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</si>
  <si>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</si>
  <si>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</si>
  <si>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</si>
  <si>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</si>
  <si>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</si>
  <si>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</si>
  <si>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</si>
  <si>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</si>
  <si>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</si>
  <si>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</si>
  <si>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</si>
  <si>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</si>
  <si>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</si>
  <si>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</si>
  <si>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</si>
  <si>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</si>
  <si>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</si>
  <si>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</si>
  <si>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</si>
  <si>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</si>
  <si>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</si>
  <si>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</si>
  <si>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</si>
  <si>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</si>
  <si>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</si>
  <si>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</si>
  <si>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</si>
  <si>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</si>
  <si>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</si>
  <si>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</si>
  <si>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</si>
  <si>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</si>
  <si>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</si>
  <si>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</si>
  <si>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</si>
  <si>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</si>
  <si>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</si>
  <si>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</si>
  <si>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</si>
  <si>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</si>
  <si>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</si>
  <si>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</si>
  <si>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</si>
  <si>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</si>
  <si>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</si>
  <si>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</si>
  <si>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</si>
  <si>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</si>
  <si>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</si>
  <si>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</si>
  <si>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</si>
  <si>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</si>
  <si>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</si>
  <si>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</si>
  <si>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</si>
  <si>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</si>
  <si>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</si>
  <si>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</si>
  <si>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</si>
  <si>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</si>
  <si>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</si>
  <si>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</si>
  <si>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</si>
  <si>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</si>
  <si>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</si>
  <si>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</si>
  <si>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</si>
  <si>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</si>
  <si>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</si>
  <si>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</si>
  <si>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</si>
  <si>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</si>
  <si>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</si>
  <si>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</si>
  <si>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</si>
  <si>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</si>
  <si>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</si>
  <si>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</si>
  <si>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</si>
  <si>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</si>
  <si>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</si>
  <si>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</si>
  <si>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</si>
  <si>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</si>
  <si>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</si>
  <si>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</si>
  <si>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</si>
  <si>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</si>
  <si>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</si>
  <si>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</si>
  <si>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</si>
  <si>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</si>
  <si>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</si>
  <si>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</si>
  <si>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</si>
  <si>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</si>
  <si>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</si>
  <si>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</si>
  <si>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</si>
  <si>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</si>
  <si>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</si>
  <si>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</si>
  <si>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</si>
  <si>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</si>
  <si>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</si>
  <si>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</si>
  <si>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</si>
  <si>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</si>
  <si>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</si>
  <si>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</si>
  <si>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</si>
  <si>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</si>
  <si>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</si>
  <si>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</si>
  <si>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</si>
  <si>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</si>
  <si>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</si>
  <si>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</si>
  <si>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</si>
  <si>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</si>
  <si>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</si>
  <si>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</si>
  <si>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</si>
  <si>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</si>
  <si>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</si>
  <si>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</si>
  <si>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</si>
  <si>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</si>
  <si>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</si>
  <si>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</si>
  <si>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</si>
  <si>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</si>
  <si>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</si>
  <si>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</si>
  <si>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</si>
  <si>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</si>
  <si>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</si>
  <si>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</si>
  <si>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</si>
  <si>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</si>
  <si>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</si>
  <si>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</si>
  <si>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</si>
  <si>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</si>
  <si>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</si>
  <si>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</si>
  <si>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</si>
  <si>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</si>
  <si>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</si>
  <si>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</si>
  <si>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</si>
  <si>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</si>
  <si>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</si>
  <si>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</si>
  <si>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</si>
  <si>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</si>
  <si>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</si>
  <si>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</si>
  <si>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</si>
  <si>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</si>
  <si>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</si>
  <si>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</si>
  <si>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</si>
  <si>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</si>
  <si>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</si>
  <si>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</si>
  <si>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</si>
  <si>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</si>
  <si>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</si>
  <si>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</si>
  <si>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</si>
  <si>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</si>
  <si>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</si>
  <si>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</si>
  <si>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</si>
  <si>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</si>
  <si>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</si>
  <si>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</si>
  <si>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</si>
  <si>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</si>
  <si>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</si>
  <si>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</si>
  <si>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</si>
  <si>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</si>
  <si>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</si>
  <si>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</si>
  <si>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</si>
  <si>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</si>
  <si>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</si>
  <si>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</si>
  <si>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</si>
  <si>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</si>
  <si>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</si>
  <si>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</si>
  <si>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</si>
  <si>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</si>
  <si>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</si>
  <si>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</si>
  <si>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</si>
  <si>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</si>
  <si>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</si>
  <si>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</si>
  <si>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</si>
  <si>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</si>
  <si>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</si>
  <si>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</si>
  <si>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</si>
  <si>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</si>
  <si>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</si>
  <si>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</si>
  <si>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</si>
  <si>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</si>
  <si>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</si>
  <si>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</si>
  <si>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</si>
  <si>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</si>
  <si>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</si>
  <si>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</si>
  <si>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</si>
  <si>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</si>
  <si>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</si>
  <si>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</si>
  <si>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</si>
  <si>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</si>
  <si>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</si>
  <si>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</si>
  <si>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</si>
  <si>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</si>
  <si>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</si>
  <si>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</si>
  <si>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</si>
  <si>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</si>
  <si>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</si>
  <si>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</si>
  <si>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</si>
  <si>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</si>
  <si>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</si>
  <si>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</si>
  <si>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</si>
  <si>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</si>
  <si>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</si>
  <si>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</si>
  <si>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</si>
  <si>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</si>
  <si>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</si>
  <si>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</si>
  <si>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</si>
  <si>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</si>
  <si>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</si>
  <si>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</si>
  <si>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</si>
  <si>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</si>
  <si>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</si>
  <si>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</si>
  <si>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</si>
  <si>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</si>
  <si>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</si>
  <si>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</si>
  <si>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</si>
  <si>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</si>
  <si>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</si>
  <si>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</si>
  <si>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</si>
  <si>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</si>
  <si>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</si>
  <si>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</si>
  <si>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</si>
  <si>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</si>
  <si>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</si>
  <si>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</si>
  <si>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</si>
  <si>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</si>
  <si>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</si>
  <si>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</si>
  <si>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</si>
  <si>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</si>
  <si>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</si>
  <si>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</si>
  <si>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</si>
  <si>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</si>
  <si>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</si>
  <si>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</si>
  <si>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</si>
  <si>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</si>
  <si>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</si>
  <si>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</si>
  <si>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</si>
  <si>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</si>
  <si>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</si>
  <si>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</si>
  <si>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</si>
  <si>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</si>
  <si>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</si>
  <si>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</si>
  <si>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</si>
  <si>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</si>
  <si>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</si>
  <si>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</si>
  <si>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</si>
  <si>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</si>
  <si>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</si>
  <si>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</si>
  <si>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</si>
  <si>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</si>
  <si>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</si>
  <si>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</si>
  <si>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</si>
  <si>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</si>
  <si>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</si>
  <si>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</si>
  <si>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</si>
  <si>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</si>
  <si>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</si>
  <si>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</si>
  <si>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</si>
  <si>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</si>
  <si>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</si>
  <si>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</si>
  <si>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</si>
  <si>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</si>
  <si>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</si>
  <si>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</si>
  <si>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</si>
  <si>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</si>
  <si>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</si>
  <si>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</si>
  <si>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</si>
  <si>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</si>
  <si>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</si>
  <si>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</si>
  <si>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</si>
  <si>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</si>
  <si>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</si>
  <si>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</si>
  <si>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</si>
  <si>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</si>
  <si>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</si>
  <si>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</si>
  <si>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</si>
  <si>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</si>
  <si>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</si>
  <si>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</si>
  <si>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</si>
  <si>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</si>
  <si>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</si>
  <si>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</si>
  <si>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</si>
  <si>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</si>
  <si>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</si>
  <si>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</si>
  <si>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</si>
  <si>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</si>
  <si>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</si>
  <si>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</si>
  <si>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</si>
  <si>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</si>
  <si>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</si>
  <si>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</si>
  <si>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</si>
  <si>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</si>
  <si>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</si>
  <si>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</si>
  <si>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</si>
  <si>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</si>
  <si>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</si>
  <si>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</si>
  <si>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</si>
  <si>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</si>
  <si>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</si>
  <si>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</si>
  <si>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</si>
  <si>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</si>
  <si>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</si>
  <si>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</si>
  <si>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</si>
  <si>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</si>
  <si>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</si>
  <si>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</si>
  <si>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</si>
  <si>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</si>
  <si>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</si>
  <si>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</si>
  <si>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</si>
  <si>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</si>
  <si>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</si>
  <si>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</si>
  <si>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</si>
  <si>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</si>
  <si>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</si>
  <si>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</si>
  <si>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</si>
  <si>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</si>
  <si>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</si>
  <si>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</si>
  <si>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</si>
  <si>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</si>
  <si>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</si>
  <si>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</si>
  <si>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</si>
  <si>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</si>
  <si>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</si>
  <si>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</si>
  <si>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</si>
  <si>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</si>
  <si>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</si>
  <si>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</si>
  <si>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</si>
  <si>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</si>
  <si>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</si>
  <si>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</si>
  <si>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</si>
  <si>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</si>
  <si>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</si>
  <si>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</si>
  <si>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</si>
  <si>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</si>
  <si>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</si>
  <si>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</si>
  <si>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</si>
  <si>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</si>
  <si>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</si>
  <si>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</si>
  <si>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</si>
  <si>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</si>
  <si>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</si>
  <si>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</si>
  <si>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</si>
  <si>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</si>
  <si>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</si>
  <si>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</si>
  <si>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</si>
  <si>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</si>
  <si>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</si>
  <si>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</si>
  <si>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</si>
  <si>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</si>
  <si>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</si>
  <si>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</si>
  <si>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</si>
  <si>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</si>
  <si>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</si>
  <si>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</si>
  <si>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</si>
  <si>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</si>
  <si>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</si>
  <si>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</si>
  <si>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</si>
  <si>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</si>
  <si>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</si>
  <si>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</si>
  <si>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</si>
  <si>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</si>
  <si>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</si>
  <si>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</si>
  <si>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</si>
  <si>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</si>
  <si>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</si>
  <si>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</si>
  <si>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</si>
  <si>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</si>
  <si>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</si>
  <si>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</si>
  <si>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</si>
  <si>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</si>
  <si>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</si>
  <si>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</si>
  <si>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</si>
  <si>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</si>
  <si>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</si>
  <si>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</si>
  <si>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</si>
  <si>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</si>
  <si>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</si>
  <si>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</si>
  <si>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</si>
  <si>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</si>
  <si>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</si>
  <si>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</si>
  <si>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</si>
  <si>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</si>
  <si>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</si>
  <si>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</si>
  <si>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</si>
  <si>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</si>
  <si>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</si>
  <si>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</si>
  <si>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</si>
  <si>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</si>
  <si>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</si>
  <si>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</si>
  <si>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</si>
  <si>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</si>
  <si>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</si>
  <si>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</si>
  <si>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</si>
  <si>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</si>
  <si>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</si>
  <si>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</si>
  <si>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</si>
  <si>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</si>
  <si>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</si>
  <si>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</si>
  <si>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</si>
  <si>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</si>
  <si>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</si>
  <si>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</si>
  <si>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</si>
  <si>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</si>
  <si>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</si>
  <si>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</si>
  <si>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</si>
  <si>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</si>
  <si>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</si>
  <si>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</si>
  <si>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</si>
  <si>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</si>
  <si>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</si>
  <si>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</si>
  <si>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</si>
  <si>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</si>
  <si>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</si>
  <si>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</si>
  <si>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</si>
  <si>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</si>
  <si>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</si>
  <si>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</si>
  <si>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</si>
  <si>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</si>
  <si>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</si>
  <si>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</si>
  <si>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</si>
  <si>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</si>
  <si>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</si>
  <si>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</si>
  <si>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</si>
  <si>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</si>
  <si>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</si>
  <si>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</si>
  <si>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</si>
  <si>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</si>
  <si>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</si>
  <si>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</si>
  <si>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</si>
  <si>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</si>
  <si>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</si>
  <si>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</si>
  <si>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</si>
  <si>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</si>
  <si>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</si>
  <si>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</si>
  <si>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</si>
  <si>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</si>
  <si>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</si>
  <si>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</si>
  <si>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</si>
  <si>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</si>
  <si>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</si>
  <si>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</si>
  <si>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</si>
  <si>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</si>
  <si>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</si>
  <si>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</si>
  <si>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</si>
  <si>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</si>
  <si>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</si>
  <si>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</si>
  <si>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</si>
  <si>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</si>
  <si>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</si>
  <si>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</si>
  <si>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</si>
  <si>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</si>
  <si>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</si>
  <si>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</si>
  <si>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</si>
  <si>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</si>
  <si>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</si>
  <si>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</si>
  <si>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</si>
  <si>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</si>
  <si>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</si>
  <si>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</si>
  <si>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</si>
  <si>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</si>
  <si>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</si>
  <si>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</si>
  <si>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</si>
  <si>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</si>
  <si>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</si>
  <si>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</si>
  <si>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</si>
  <si>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</si>
  <si>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</si>
  <si>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</si>
  <si>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</si>
  <si>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</si>
  <si>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</si>
  <si>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</si>
  <si>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</si>
  <si>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</si>
  <si>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</si>
  <si>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</si>
  <si>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</si>
  <si>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</si>
  <si>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</si>
  <si>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</si>
  <si>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</si>
  <si>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</si>
  <si>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</si>
  <si>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</si>
  <si>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</si>
  <si>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</si>
  <si>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</si>
  <si>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</si>
  <si>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</si>
  <si>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</si>
  <si>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</si>
  <si>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</si>
  <si>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</si>
  <si>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</si>
  <si>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</si>
  <si>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</si>
  <si>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</si>
  <si>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</si>
  <si>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</si>
  <si>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</si>
  <si>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</si>
  <si>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</si>
  <si>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</si>
  <si>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</si>
  <si>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</si>
  <si>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</si>
  <si>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</si>
  <si>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</si>
  <si>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</si>
  <si>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</si>
  <si>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</si>
  <si>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</si>
  <si>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</si>
  <si>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</si>
  <si>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</si>
  <si>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</si>
  <si>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</si>
  <si>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</si>
  <si>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</si>
  <si>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</si>
  <si>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</si>
  <si>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</si>
  <si>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</si>
  <si>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</si>
  <si>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</si>
  <si>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</si>
  <si>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</si>
  <si>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</si>
  <si>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</si>
  <si>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</si>
  <si>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</si>
  <si>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</si>
  <si>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</si>
  <si>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</si>
  <si>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</si>
  <si>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</si>
  <si>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</si>
  <si>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</si>
  <si>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</si>
  <si>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</si>
  <si>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</si>
  <si>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</si>
  <si>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</si>
  <si>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</si>
  <si>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</si>
  <si>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</si>
  <si>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</si>
  <si>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</si>
  <si>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</si>
  <si>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</si>
  <si>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</si>
  <si>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</si>
  <si>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</si>
  <si>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</si>
  <si>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</si>
  <si>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</si>
  <si>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</si>
  <si>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</si>
  <si>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</si>
  <si>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</si>
  <si>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</si>
  <si>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</si>
  <si>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</si>
  <si>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</si>
  <si>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</si>
  <si>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</si>
  <si>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</si>
  <si>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</si>
  <si>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</si>
  <si>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</si>
  <si>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</si>
  <si>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</si>
  <si>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</si>
  <si>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</si>
  <si>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</si>
  <si>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</si>
  <si>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</si>
  <si>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</si>
  <si>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</si>
  <si>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</si>
  <si>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</si>
  <si>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</si>
  <si>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</si>
  <si>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</si>
  <si>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</si>
  <si>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</si>
  <si>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</si>
  <si>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</si>
  <si>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</si>
  <si>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</si>
  <si>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</si>
  <si>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</si>
  <si>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</si>
  <si>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</si>
  <si>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</si>
  <si>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</si>
  <si>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</si>
  <si>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</si>
  <si>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</si>
  <si>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</si>
  <si>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</si>
  <si>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</si>
  <si>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</si>
  <si>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</si>
  <si>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</si>
  <si>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</si>
  <si>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</si>
  <si>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</si>
  <si>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</si>
  <si>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</si>
  <si>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</si>
  <si>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</si>
  <si>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</si>
  <si>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</si>
  <si>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</si>
  <si>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</si>
  <si>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</si>
  <si>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</si>
  <si>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</si>
  <si>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</si>
  <si>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</si>
  <si>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</si>
  <si>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</si>
  <si>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</si>
  <si>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</si>
  <si>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</si>
  <si>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</si>
  <si>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</si>
  <si>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</si>
  <si>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</si>
  <si>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</si>
  <si>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</si>
  <si>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</si>
  <si>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</si>
  <si>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</si>
  <si>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</si>
  <si>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</si>
  <si>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</si>
  <si>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</si>
  <si>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</si>
  <si>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</si>
  <si>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</si>
  <si>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</si>
  <si>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</si>
  <si>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</si>
  <si>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</si>
  <si>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</si>
  <si>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</si>
  <si>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</si>
  <si>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</si>
  <si>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</si>
  <si>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</si>
  <si>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</si>
  <si>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</si>
  <si>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</si>
  <si>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</si>
  <si>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</si>
  <si>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</si>
  <si>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</si>
  <si>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</si>
  <si>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</si>
  <si>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</si>
  <si>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</si>
  <si>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</si>
  <si>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</si>
  <si>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</si>
  <si>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</si>
  <si>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</si>
  <si>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</si>
  <si>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</si>
  <si>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</si>
  <si>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</si>
  <si>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</si>
  <si>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</si>
  <si>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</si>
  <si>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</si>
  <si>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</si>
  <si>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</si>
  <si>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</si>
  <si>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</si>
  <si>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</si>
  <si>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</si>
  <si>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</si>
  <si>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</si>
  <si>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</si>
  <si>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</si>
  <si>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</si>
  <si>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</si>
  <si>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</si>
  <si>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</si>
  <si>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</si>
  <si>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</si>
  <si>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</si>
  <si>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</si>
  <si>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</si>
  <si>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</si>
  <si>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</si>
  <si>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</si>
  <si>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</si>
  <si>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</si>
  <si>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</si>
  <si>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</si>
  <si>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</si>
  <si>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</si>
  <si>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</si>
  <si>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</si>
  <si>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</si>
  <si>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</si>
  <si>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</si>
  <si>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</si>
  <si>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</si>
  <si>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</si>
  <si>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</si>
  <si>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</si>
  <si>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</si>
  <si>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</si>
  <si>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</si>
  <si>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</si>
  <si>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</si>
  <si>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</si>
  <si>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</si>
  <si>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</si>
  <si>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</si>
  <si>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</si>
  <si>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</si>
  <si>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</si>
  <si>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</si>
  <si>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</si>
  <si>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</si>
  <si>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</si>
  <si>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</si>
  <si>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</si>
  <si>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</si>
  <si>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</si>
  <si>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</si>
  <si>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</si>
  <si>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</si>
  <si>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</si>
  <si>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</si>
  <si>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</si>
  <si>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</si>
  <si>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</si>
  <si>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</si>
  <si>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</si>
  <si>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</si>
  <si>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</si>
  <si>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</si>
  <si>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</si>
  <si>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</si>
  <si>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</si>
  <si>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</si>
  <si>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</si>
  <si>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</si>
  <si>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</si>
  <si>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</si>
  <si>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</si>
  <si>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</si>
  <si>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</si>
  <si>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</si>
  <si>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</si>
  <si>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</si>
  <si>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</si>
  <si>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</si>
  <si>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</si>
  <si>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</si>
  <si>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</si>
  <si>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</si>
  <si>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</si>
  <si>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</si>
  <si>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</si>
  <si>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</si>
  <si>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</si>
  <si>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</si>
  <si>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</si>
  <si>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</si>
  <si>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</si>
  <si>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</si>
  <si>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</si>
  <si>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</si>
  <si>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</si>
  <si>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</si>
  <si>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</si>
  <si>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</si>
  <si>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</si>
  <si>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</si>
  <si>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</si>
  <si>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</si>
  <si>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</si>
  <si>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</si>
  <si>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</si>
  <si>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</si>
  <si>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</si>
  <si>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</si>
  <si>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</si>
  <si>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</si>
  <si>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</si>
  <si>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</si>
  <si>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</si>
  <si>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</si>
  <si>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</si>
  <si>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</si>
  <si>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</si>
  <si>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</si>
  <si>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</si>
  <si>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</si>
  <si>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</si>
  <si>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</si>
  <si>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</si>
  <si>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</si>
  <si>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</si>
  <si>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</si>
  <si>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</si>
  <si>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</si>
  <si>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</si>
  <si>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</si>
  <si>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</si>
  <si>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</si>
  <si>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</si>
  <si>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</si>
  <si>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</si>
  <si>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</si>
  <si>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</si>
  <si>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</si>
  <si>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</si>
  <si>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</si>
  <si>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</si>
  <si>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</si>
  <si>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</si>
  <si>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</si>
  <si>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</si>
  <si>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</si>
  <si>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</si>
  <si>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</si>
  <si>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</si>
  <si>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</si>
  <si>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</si>
  <si>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</si>
  <si>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</si>
  <si>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</si>
  <si>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</si>
  <si>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</si>
  <si>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</si>
  <si>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</si>
  <si>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</si>
  <si>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</si>
  <si>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</si>
  <si>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</si>
  <si>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</si>
  <si>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</si>
  <si>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</si>
  <si>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</si>
  <si>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</si>
  <si>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</si>
  <si>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</si>
  <si>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</si>
  <si>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</si>
  <si>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</si>
  <si>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</si>
  <si>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</si>
  <si>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</si>
  <si>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</si>
  <si>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</si>
  <si>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</si>
  <si>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</si>
  <si>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</si>
  <si>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</si>
  <si>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</si>
  <si>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</si>
  <si>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</si>
  <si>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</si>
  <si>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</si>
  <si>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</si>
  <si>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</si>
  <si>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</si>
  <si>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</si>
  <si>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</si>
  <si>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</si>
  <si>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</si>
  <si>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</si>
  <si>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</si>
  <si>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</si>
  <si>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</si>
  <si>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</si>
  <si>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</si>
  <si>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</si>
  <si>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</si>
  <si>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</si>
  <si>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</si>
  <si>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</si>
  <si>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</si>
  <si>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</si>
  <si>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</si>
  <si>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</si>
  <si>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</si>
  <si>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</si>
  <si>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</si>
  <si>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</si>
  <si>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</si>
  <si>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</si>
  <si>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</si>
  <si>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</si>
  <si>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</si>
  <si>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</si>
  <si>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</si>
  <si>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</si>
  <si>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</si>
  <si>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</si>
  <si>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</si>
  <si>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</si>
  <si>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</si>
  <si>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</si>
  <si>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</si>
  <si>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</si>
  <si>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</si>
  <si>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</si>
  <si>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</si>
  <si>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</si>
  <si>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</si>
  <si>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</si>
  <si>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</si>
  <si>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</si>
  <si>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</si>
  <si>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</si>
  <si>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</si>
  <si>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</si>
  <si>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</si>
  <si>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</si>
  <si>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</si>
  <si>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</si>
  <si>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</si>
  <si>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</si>
  <si>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</si>
  <si>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</si>
  <si>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</si>
  <si>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</si>
  <si>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</si>
  <si>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</si>
  <si>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</si>
  <si>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</si>
  <si>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</si>
  <si>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</si>
  <si>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</si>
  <si>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</si>
  <si>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</si>
  <si>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</si>
  <si>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</si>
  <si>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</si>
  <si>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</si>
  <si>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</si>
  <si>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</si>
  <si>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</si>
  <si>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</si>
  <si>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</si>
  <si>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</si>
  <si>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</si>
  <si>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</si>
  <si>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</si>
  <si>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</si>
  <si>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</si>
  <si>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</si>
  <si>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</si>
  <si>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</si>
  <si>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</si>
  <si>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</si>
  <si>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</si>
  <si>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</si>
  <si>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</si>
  <si>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</si>
  <si>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</si>
  <si>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</si>
  <si>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</si>
  <si>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</si>
  <si>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</si>
  <si>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</si>
  <si>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</si>
  <si>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</si>
  <si>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</si>
  <si>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</si>
  <si>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</si>
  <si>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</si>
  <si>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</si>
  <si>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</si>
  <si>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</si>
  <si>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</si>
  <si>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</si>
  <si>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</si>
  <si>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</si>
  <si>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</si>
  <si>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</si>
  <si>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</si>
  <si>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</si>
  <si>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</si>
  <si>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</si>
  <si>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</si>
  <si>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</si>
  <si>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</si>
  <si>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</si>
  <si>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</si>
  <si>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</si>
  <si>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</si>
  <si>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</si>
  <si>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</si>
  <si>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</si>
  <si>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</si>
  <si>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</si>
  <si>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</si>
  <si>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</si>
  <si>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</si>
  <si>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</si>
  <si>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</si>
  <si>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</si>
  <si>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</si>
  <si>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</si>
  <si>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</si>
  <si>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</si>
  <si>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</si>
  <si>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</si>
  <si>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</si>
  <si>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</si>
  <si>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</si>
  <si>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</si>
  <si>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</si>
  <si>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</si>
  <si>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</si>
  <si>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</si>
  <si>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</si>
  <si>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</si>
  <si>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</si>
  <si>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</si>
  <si>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</si>
  <si>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</si>
  <si>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</si>
  <si>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</si>
  <si>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</si>
  <si>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</si>
  <si>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</si>
  <si>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</si>
  <si>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</si>
  <si>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</si>
  <si>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</si>
  <si>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</si>
  <si>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</si>
  <si>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</si>
  <si>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</si>
  <si>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</si>
  <si>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</si>
  <si>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</si>
  <si>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</si>
  <si>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</si>
  <si>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</si>
  <si>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</si>
  <si>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</si>
  <si>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</si>
  <si>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</si>
  <si>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</si>
  <si>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</si>
  <si>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</si>
  <si>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</si>
  <si>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</si>
  <si>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</si>
  <si>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</si>
  <si>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</si>
  <si>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</si>
  <si>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</si>
  <si>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</si>
  <si>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</si>
  <si>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</si>
  <si>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</si>
  <si>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</si>
  <si>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</si>
  <si>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</si>
  <si>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</si>
  <si>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</si>
  <si>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</si>
  <si>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</si>
  <si>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</si>
  <si>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</si>
  <si>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</si>
  <si>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</si>
  <si>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</si>
  <si>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</si>
  <si>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</si>
  <si>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</si>
  <si>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</si>
  <si>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</si>
  <si>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</si>
  <si>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</si>
  <si>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</si>
  <si>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</si>
  <si>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</si>
  <si>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</si>
  <si>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</si>
  <si>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</si>
  <si>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</si>
  <si>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</si>
  <si>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</si>
  <si>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</si>
  <si>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</si>
  <si>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</si>
  <si>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</si>
  <si>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</si>
  <si>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</si>
  <si>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</si>
  <si>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</si>
  <si>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</si>
  <si>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</si>
  <si>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</si>
  <si>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</si>
  <si>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</si>
  <si>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</si>
  <si>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</si>
  <si>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</si>
  <si>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</si>
  <si>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</si>
  <si>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</si>
  <si>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</si>
  <si>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</si>
  <si>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</si>
  <si>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</si>
  <si>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</si>
  <si>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</si>
  <si>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</si>
  <si>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</si>
  <si>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</si>
  <si>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</si>
  <si>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</si>
  <si>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</si>
  <si>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</si>
  <si>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</si>
  <si>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</si>
  <si>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</si>
  <si>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</si>
  <si>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</si>
  <si>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</si>
  <si>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</si>
  <si>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</si>
  <si>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</si>
  <si>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</si>
  <si>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</si>
  <si>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</si>
  <si>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</si>
  <si>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</si>
  <si>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</si>
  <si>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</si>
  <si>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</si>
  <si>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</si>
  <si>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</si>
  <si>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</si>
  <si>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</si>
  <si>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</si>
  <si>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</si>
  <si>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</si>
  <si>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</si>
  <si>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</si>
  <si>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</si>
  <si>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</si>
  <si>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</si>
  <si>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</si>
  <si>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</si>
  <si>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</si>
  <si>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</si>
  <si>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</si>
  <si>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</si>
  <si>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</si>
  <si>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</si>
  <si>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</si>
  <si>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</si>
  <si>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</si>
  <si>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</si>
  <si>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</si>
  <si>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</si>
  <si>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</si>
  <si>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</si>
  <si>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</si>
  <si>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</si>
  <si>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</si>
  <si>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</si>
  <si>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</si>
  <si>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</si>
  <si>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</si>
  <si>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</si>
  <si>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</si>
  <si>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</si>
  <si>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</si>
  <si>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</si>
  <si>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</si>
  <si>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</si>
  <si>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</si>
  <si>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</si>
  <si>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</si>
  <si>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</si>
  <si>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</si>
  <si>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</si>
  <si>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</si>
  <si>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</si>
  <si>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</si>
  <si>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</si>
  <si>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</si>
  <si>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</si>
  <si>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</si>
  <si>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</si>
  <si>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</si>
  <si>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</si>
  <si>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</si>
  <si>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</si>
  <si>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</si>
  <si>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</si>
  <si>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</si>
  <si>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</si>
  <si>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</si>
  <si>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</si>
  <si>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</si>
  <si>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</si>
  <si>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</si>
  <si>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</si>
  <si>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</si>
  <si>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</si>
  <si>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</si>
  <si>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</si>
  <si>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</si>
  <si>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</si>
  <si>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</si>
  <si>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</si>
  <si>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</si>
  <si>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</si>
  <si>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</si>
  <si>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</si>
  <si>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</si>
  <si>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</si>
  <si>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</si>
  <si>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</si>
  <si>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</si>
  <si>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</si>
  <si>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</si>
  <si>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</si>
  <si>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</si>
  <si>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</si>
  <si>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</si>
  <si>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</si>
  <si>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</si>
  <si>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</si>
  <si>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</si>
  <si>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</si>
  <si>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</si>
  <si>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</si>
  <si>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</si>
  <si>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</si>
  <si>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</si>
  <si>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</si>
  <si>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</si>
  <si>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</si>
  <si>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</si>
  <si>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</si>
  <si>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</si>
  <si>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</si>
  <si>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</si>
  <si>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</si>
  <si>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</si>
  <si>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</si>
  <si>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</si>
  <si>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</si>
  <si>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</si>
  <si>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</si>
  <si>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</si>
  <si>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</si>
  <si>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</si>
  <si>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</si>
  <si>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</si>
  <si>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</si>
  <si>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</si>
  <si>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</si>
  <si>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</si>
  <si>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</si>
  <si>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</si>
  <si>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</si>
  <si>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</si>
  <si>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</si>
  <si>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</si>
  <si>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</si>
  <si>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</si>
  <si>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</si>
  <si>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</si>
  <si>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</si>
  <si>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</si>
  <si>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</si>
  <si>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</si>
  <si>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</si>
  <si>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</si>
  <si>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</si>
  <si>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</si>
  <si>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</si>
  <si>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</si>
  <si>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</si>
  <si>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</si>
  <si>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</si>
  <si>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</si>
  <si>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</si>
  <si>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</si>
  <si>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</si>
  <si>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</si>
  <si>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</si>
  <si>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</si>
  <si>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</si>
  <si>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</si>
  <si>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</si>
  <si>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</si>
  <si>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</si>
  <si>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</si>
  <si>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</si>
  <si>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</si>
  <si>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</si>
  <si>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</si>
  <si>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</si>
  <si>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</si>
  <si>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</si>
  <si>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</si>
  <si>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</si>
  <si>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</si>
  <si>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</si>
  <si>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</si>
  <si>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</si>
  <si>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</si>
  <si>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</si>
  <si>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</si>
  <si>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</si>
  <si>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</si>
  <si>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</si>
  <si>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</si>
  <si>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</si>
  <si>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</si>
  <si>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</si>
  <si>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</si>
  <si>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</si>
  <si>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</si>
  <si>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</si>
  <si>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</si>
  <si>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</si>
  <si>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</si>
  <si>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</si>
  <si>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</si>
  <si>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</si>
  <si>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</si>
  <si>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</si>
  <si>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</si>
  <si>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</si>
  <si>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</si>
  <si>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</si>
  <si>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</si>
  <si>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</si>
  <si>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</si>
  <si>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</si>
  <si>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</si>
  <si>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</si>
  <si>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</si>
  <si>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</si>
  <si>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</si>
  <si>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</si>
  <si>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</si>
  <si>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</si>
  <si>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</si>
  <si>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</si>
  <si>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</si>
  <si>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</si>
  <si>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</si>
  <si>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</si>
  <si>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</si>
  <si>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</si>
  <si>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</si>
  <si>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</si>
  <si>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</si>
  <si>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</si>
  <si>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</si>
  <si>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</si>
  <si>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</si>
  <si>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</si>
  <si>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</si>
  <si>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</si>
  <si>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</si>
  <si>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</si>
  <si>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</si>
  <si>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</si>
  <si>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</si>
  <si>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</si>
  <si>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</si>
  <si>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</si>
  <si>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</si>
  <si>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</si>
  <si>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</si>
  <si>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</si>
  <si>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</si>
  <si>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</si>
  <si>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</si>
  <si>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</si>
  <si>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</si>
  <si>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</si>
  <si>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</si>
  <si>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</si>
  <si>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</si>
  <si>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</si>
  <si>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</si>
  <si>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</si>
  <si>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</si>
  <si>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</si>
  <si>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</si>
  <si>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</si>
  <si>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</si>
  <si>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</si>
  <si>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</si>
  <si>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</si>
  <si>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</si>
  <si>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</si>
  <si>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</si>
  <si>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</si>
  <si>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</si>
  <si>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</si>
  <si>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</si>
  <si>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</si>
  <si>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</si>
  <si>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</si>
  <si>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</si>
  <si>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</si>
  <si>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</si>
  <si>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</si>
  <si>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</si>
  <si>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</si>
  <si>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</si>
  <si>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</si>
  <si>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</si>
  <si>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</si>
  <si>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</si>
  <si>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</si>
  <si>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</si>
  <si>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</si>
  <si>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</si>
  <si>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</si>
  <si>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</si>
  <si>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</si>
  <si>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</si>
  <si>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</si>
  <si>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</si>
  <si>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</si>
  <si>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</si>
  <si>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</si>
  <si>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</si>
  <si>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</si>
  <si>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</si>
  <si>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</si>
  <si>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</si>
  <si>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</si>
  <si>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</si>
  <si>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</si>
  <si>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</si>
  <si>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</si>
  <si>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</si>
  <si>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</si>
  <si>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</si>
  <si>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</si>
  <si>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</si>
  <si>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</si>
  <si>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</si>
  <si>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</si>
  <si>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</si>
  <si>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</si>
  <si>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</si>
  <si>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</si>
  <si>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</si>
  <si>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</si>
  <si>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</si>
  <si>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</si>
  <si>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</si>
  <si>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</si>
  <si>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</si>
  <si>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</si>
  <si>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</si>
  <si>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</si>
  <si>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</si>
  <si>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</si>
  <si>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</si>
  <si>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</si>
  <si>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</si>
  <si>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</si>
  <si>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</si>
  <si>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</si>
  <si>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</si>
  <si>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</si>
  <si>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</si>
  <si>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</si>
  <si>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</si>
  <si>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</si>
  <si>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</si>
  <si>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</si>
  <si>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</si>
  <si>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</si>
  <si>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</si>
  <si>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</si>
  <si>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</si>
  <si>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</si>
  <si>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</si>
  <si>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</si>
  <si>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</si>
  <si>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</si>
  <si>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</si>
  <si>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</si>
  <si>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</si>
  <si>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</si>
  <si>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</si>
  <si>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</si>
  <si>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</si>
  <si>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</si>
  <si>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</si>
  <si>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</si>
  <si>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</si>
  <si>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</si>
  <si>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</si>
  <si>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</si>
  <si>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</si>
  <si>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</si>
  <si>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</si>
  <si>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</si>
  <si>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</si>
  <si>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</si>
  <si>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</si>
  <si>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</si>
  <si>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</si>
  <si>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</si>
  <si>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</si>
  <si>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</si>
  <si>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</si>
  <si>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</si>
  <si>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</si>
  <si>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</si>
  <si>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</si>
  <si>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</si>
  <si>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</si>
  <si>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</si>
  <si>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</si>
  <si>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</si>
  <si>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</si>
  <si>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</si>
  <si>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</si>
  <si>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</si>
  <si>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</si>
  <si>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</si>
  <si>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</si>
  <si>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</si>
  <si>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</si>
  <si>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</si>
  <si>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</si>
  <si>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</si>
  <si>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</si>
  <si>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</si>
  <si>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</si>
  <si>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</si>
  <si>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</si>
  <si>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</si>
  <si>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</si>
  <si>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</si>
  <si>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</si>
  <si>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</si>
  <si>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</si>
  <si>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</si>
  <si>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</si>
  <si>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</si>
  <si>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</si>
  <si>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</si>
  <si>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</si>
  <si>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</si>
  <si>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</si>
  <si>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</si>
  <si>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</si>
  <si>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</si>
  <si>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</si>
  <si>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</si>
  <si>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</si>
  <si>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</si>
  <si>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</si>
  <si>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</si>
  <si>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</si>
  <si>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</si>
  <si>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</si>
  <si>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</si>
  <si>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</si>
  <si>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</si>
  <si>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</si>
  <si>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</si>
  <si>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</si>
  <si>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</si>
  <si>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</si>
  <si>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</si>
  <si>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</si>
  <si>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</si>
  <si>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</si>
  <si>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</si>
  <si>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</si>
  <si>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</si>
  <si>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</si>
  <si>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</si>
  <si>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</si>
  <si>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</si>
  <si>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</si>
  <si>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</si>
  <si>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</si>
  <si>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</si>
  <si>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</si>
  <si>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</si>
  <si>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</si>
  <si>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</si>
  <si>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</si>
  <si>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</si>
  <si>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</si>
  <si>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</si>
  <si>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</si>
  <si>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</si>
  <si>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</si>
  <si>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</si>
  <si>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</si>
  <si>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</si>
  <si>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</si>
  <si>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</si>
  <si>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</si>
  <si>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</si>
  <si>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</si>
  <si>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</si>
  <si>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</si>
  <si>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</si>
  <si>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</si>
  <si>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</si>
  <si>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</si>
  <si>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</si>
  <si>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</si>
  <si>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</si>
  <si>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</si>
  <si>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</si>
  <si>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</si>
  <si>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</si>
  <si>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</si>
  <si>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</si>
  <si>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</si>
  <si>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</si>
  <si>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</si>
  <si>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</si>
  <si>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</si>
  <si>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</si>
  <si>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</si>
  <si>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</si>
  <si>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</si>
  <si>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</si>
  <si>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</si>
  <si>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</si>
  <si>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</si>
  <si>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</si>
  <si>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</si>
  <si>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</si>
  <si>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</si>
  <si>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</si>
  <si>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</si>
  <si>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</si>
  <si>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</si>
  <si>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</si>
  <si>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</si>
  <si>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</si>
  <si>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</si>
  <si>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</si>
  <si>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</si>
  <si>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</si>
  <si>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</si>
  <si>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</si>
  <si>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</si>
  <si>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</si>
  <si>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</si>
  <si>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</si>
  <si>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</si>
  <si>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</si>
  <si>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</si>
  <si>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</si>
  <si>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</si>
  <si>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</si>
  <si>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</si>
  <si>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</si>
  <si>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</si>
  <si>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</si>
  <si>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</si>
  <si>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</si>
  <si>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</si>
  <si>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</si>
  <si>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</si>
  <si>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</si>
  <si>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</si>
  <si>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</si>
  <si>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</si>
  <si>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</si>
  <si>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</si>
  <si>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</si>
  <si>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</si>
  <si>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</si>
  <si>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</si>
  <si>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</si>
  <si>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</si>
  <si>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</si>
  <si>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</si>
  <si>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</si>
  <si>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</si>
  <si>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</si>
  <si>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</si>
  <si>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</si>
  <si>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</si>
  <si>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</si>
  <si>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</si>
  <si>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</si>
  <si>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</si>
  <si>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</si>
  <si>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</si>
  <si>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</si>
  <si>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</si>
  <si>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</si>
  <si>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</si>
  <si>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</si>
  <si>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</si>
  <si>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</si>
  <si>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</si>
  <si>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</si>
  <si>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</si>
  <si>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</si>
  <si>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</si>
  <si>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</si>
  <si>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</si>
  <si>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</si>
  <si>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</si>
  <si>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</si>
  <si>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</si>
  <si>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</si>
  <si>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</si>
  <si>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</si>
  <si>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</si>
  <si>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</si>
  <si>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</si>
  <si>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</si>
  <si>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</si>
  <si>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</si>
  <si>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</si>
  <si>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</si>
  <si>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</si>
  <si>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</si>
  <si>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</si>
  <si>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</si>
  <si>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</si>
  <si>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</si>
  <si>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</si>
  <si>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</si>
  <si>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</si>
  <si>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</si>
  <si>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</si>
  <si>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</si>
  <si>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</si>
  <si>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</si>
  <si>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</si>
  <si>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</si>
  <si>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</si>
  <si>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</si>
  <si>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</si>
  <si>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</si>
  <si>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</si>
  <si>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</si>
  <si>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</si>
  <si>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</si>
  <si>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</si>
  <si>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</si>
  <si>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</si>
  <si>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</si>
  <si>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</si>
  <si>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</si>
  <si>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</si>
  <si>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</si>
  <si>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</si>
  <si>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</si>
  <si>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</si>
  <si>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</si>
  <si>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</si>
  <si>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</si>
  <si>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</si>
  <si>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</si>
  <si>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</si>
  <si>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</si>
  <si>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</si>
  <si>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</si>
  <si>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</si>
  <si>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</si>
  <si>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</si>
  <si>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</si>
  <si>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</si>
  <si>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</si>
  <si>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</si>
  <si>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</si>
  <si>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</si>
  <si>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</si>
  <si>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</si>
  <si>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</si>
  <si>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</si>
  <si>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</si>
  <si>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</si>
  <si>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</si>
  <si>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</si>
  <si>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</si>
  <si>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</si>
  <si>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</si>
  <si>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</si>
  <si>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</si>
  <si>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</si>
  <si>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</si>
  <si>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</si>
  <si>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</si>
  <si>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</si>
  <si>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</si>
  <si>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</si>
  <si>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</si>
  <si>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</si>
  <si>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</si>
  <si>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</si>
  <si>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</si>
  <si>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</si>
  <si>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</si>
  <si>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</si>
  <si>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</si>
  <si>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</si>
  <si>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</si>
  <si>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</si>
  <si>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</si>
  <si>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</si>
  <si>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</si>
  <si>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</si>
  <si>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</si>
  <si>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</si>
  <si>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</si>
  <si>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</si>
  <si>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</si>
  <si>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</si>
  <si>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</si>
  <si>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</si>
  <si>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</si>
  <si>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</si>
  <si>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</si>
  <si>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</si>
  <si>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</si>
  <si>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</si>
  <si>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</si>
  <si>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</si>
  <si>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</si>
  <si>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</si>
  <si>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</si>
  <si>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</si>
  <si>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</si>
  <si>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</si>
  <si>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</si>
  <si>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</si>
  <si>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</si>
  <si>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</si>
  <si>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</si>
  <si>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</si>
  <si>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</si>
  <si>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</si>
  <si>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</si>
  <si>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</si>
  <si>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</si>
  <si>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</si>
  <si>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</si>
  <si>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</si>
  <si>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</si>
  <si>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</si>
  <si>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</si>
  <si>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</si>
  <si>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</si>
  <si>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</si>
  <si>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</si>
  <si>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</si>
  <si>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</si>
  <si>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</si>
  <si>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</si>
  <si>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</si>
  <si>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</si>
  <si>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</si>
  <si>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</si>
  <si>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</si>
  <si>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</si>
  <si>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</si>
  <si>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</si>
  <si>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</si>
  <si>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</si>
  <si>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</si>
  <si>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</si>
  <si>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</si>
  <si>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</si>
  <si>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</si>
  <si>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</si>
  <si>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</si>
  <si>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</si>
  <si>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</si>
  <si>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</si>
  <si>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</si>
  <si>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</si>
  <si>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</si>
  <si>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</si>
  <si>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</si>
  <si>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</si>
  <si>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</si>
  <si>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</si>
  <si>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</si>
  <si>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</si>
  <si>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</si>
  <si>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</si>
  <si>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</si>
  <si>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</si>
  <si>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</si>
  <si>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</si>
  <si>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</si>
  <si>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</si>
  <si>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</si>
  <si>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</si>
  <si>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</si>
  <si>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</si>
  <si>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</si>
  <si>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</si>
  <si>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</si>
  <si>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</si>
  <si>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</si>
  <si>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</si>
  <si>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</si>
  <si>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</si>
  <si>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</si>
  <si>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</si>
  <si>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</si>
  <si>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</si>
  <si>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</si>
  <si>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</si>
  <si>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</si>
  <si>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</si>
  <si>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</si>
  <si>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</si>
  <si>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</si>
  <si>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</si>
  <si>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</si>
  <si>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</si>
  <si>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</si>
  <si>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</si>
  <si>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</si>
  <si>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</si>
  <si>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</si>
  <si>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</si>
  <si>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</si>
  <si>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</si>
  <si>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</si>
  <si>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</si>
  <si>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</si>
  <si>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</si>
  <si>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</si>
  <si>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</si>
  <si>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</si>
  <si>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</si>
  <si>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</si>
  <si>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</si>
  <si>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</si>
  <si>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</si>
  <si>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</si>
  <si>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</si>
  <si>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</si>
  <si>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</si>
  <si>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</si>
  <si>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</si>
  <si>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</si>
  <si>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</si>
  <si>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</si>
  <si>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</si>
  <si>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</si>
  <si>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</si>
  <si>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</si>
  <si>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</si>
  <si>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</si>
  <si>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</si>
  <si>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</si>
  <si>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</si>
  <si>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</si>
  <si>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</si>
  <si>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</si>
  <si>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</si>
  <si>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</si>
  <si>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</si>
  <si>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</si>
  <si>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</si>
  <si>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</si>
  <si>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</si>
  <si>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</si>
  <si>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</si>
  <si>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</si>
  <si>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</si>
  <si>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</si>
  <si>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</si>
  <si>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</si>
  <si>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</si>
  <si>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</si>
  <si>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</si>
  <si>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</si>
  <si>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</si>
  <si>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</si>
  <si>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</si>
  <si>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</si>
  <si>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</si>
  <si>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</si>
  <si>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</si>
  <si>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</si>
  <si>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</si>
  <si>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</si>
  <si>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</si>
  <si>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</si>
  <si>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</si>
  <si>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</si>
  <si>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</si>
  <si>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</si>
  <si>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</si>
  <si>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</si>
  <si>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</si>
  <si>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</si>
  <si>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</si>
  <si>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</si>
  <si>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</si>
  <si>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</si>
  <si>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</si>
  <si>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</si>
  <si>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</si>
  <si>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</si>
  <si>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</si>
  <si>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</si>
  <si>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</si>
  <si>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</si>
  <si>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</si>
  <si>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</si>
  <si>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</si>
  <si>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</si>
  <si>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</si>
  <si>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</si>
  <si>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</si>
  <si>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</si>
  <si>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</si>
  <si>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</si>
  <si>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</si>
  <si>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</si>
  <si>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</si>
  <si>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</si>
  <si>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</si>
  <si>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</si>
  <si>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</si>
  <si>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</si>
  <si>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</si>
  <si>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</si>
  <si>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</si>
  <si>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</si>
  <si>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</si>
  <si>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</si>
  <si>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</si>
  <si>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</si>
  <si>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</si>
  <si>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</si>
  <si>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</si>
  <si>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</si>
  <si>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</si>
  <si>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</si>
  <si>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</si>
  <si>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</si>
  <si>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</si>
  <si>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</si>
  <si>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</si>
  <si>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</si>
  <si>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</si>
  <si>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</si>
  <si>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</si>
  <si>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</si>
  <si>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</si>
  <si>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</si>
  <si>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</si>
  <si>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</si>
  <si>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</si>
  <si>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</si>
  <si>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</si>
  <si>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</si>
  <si>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</si>
  <si>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</si>
  <si>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</si>
  <si>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</si>
  <si>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</si>
  <si>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</si>
  <si>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</si>
  <si>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</si>
  <si>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</si>
  <si>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</si>
  <si>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</si>
  <si>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</si>
  <si>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</si>
  <si>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</si>
  <si>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</si>
  <si>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</si>
  <si>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</si>
  <si>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</si>
  <si>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</si>
  <si>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</si>
  <si>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</si>
  <si>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</si>
  <si>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</si>
  <si>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</si>
  <si>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</si>
  <si>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</si>
  <si>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</si>
  <si>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</si>
  <si>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</si>
  <si>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</si>
  <si>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</si>
  <si>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</si>
  <si>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</si>
  <si>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</si>
  <si>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</si>
  <si>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</si>
  <si>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</si>
  <si>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</si>
  <si>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</si>
  <si>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</si>
  <si>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</si>
  <si>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</si>
  <si>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</si>
  <si>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</si>
  <si>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</si>
  <si>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</si>
  <si>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</si>
  <si>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</si>
  <si>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</si>
  <si>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</si>
  <si>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</si>
  <si>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</si>
  <si>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</si>
  <si>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</si>
  <si>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</si>
  <si>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</si>
  <si>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</si>
  <si>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</si>
  <si>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</si>
  <si>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</si>
  <si>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</si>
  <si>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</si>
  <si>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</si>
  <si>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</si>
  <si>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</si>
  <si>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</si>
  <si>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</si>
  <si>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</si>
  <si>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</si>
  <si>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</si>
  <si>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</si>
  <si>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</si>
  <si>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</si>
  <si>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</si>
  <si>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</si>
  <si>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</si>
  <si>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</si>
  <si>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</si>
  <si>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</si>
  <si>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</si>
  <si>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</si>
  <si>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</si>
  <si>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</si>
  <si>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</si>
  <si>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</si>
  <si>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</si>
  <si>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</si>
  <si>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</si>
  <si>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</si>
  <si>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</si>
  <si>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</si>
  <si>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</si>
  <si>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</si>
  <si>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</si>
  <si>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</si>
  <si>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</si>
  <si>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</si>
  <si>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</si>
  <si>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</si>
  <si>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</si>
  <si>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</si>
  <si>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</si>
  <si>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</si>
  <si>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</si>
  <si>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</si>
  <si>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</si>
  <si>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</si>
  <si>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</si>
  <si>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</si>
  <si>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</si>
  <si>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</si>
  <si>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</si>
  <si>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</si>
  <si>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</si>
  <si>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</si>
  <si>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</si>
  <si>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</si>
  <si>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</si>
  <si>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</si>
  <si>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</si>
  <si>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</si>
  <si>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</si>
  <si>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</si>
  <si>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</si>
  <si>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</si>
  <si>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</si>
  <si>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</si>
  <si>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</si>
  <si>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</si>
  <si>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</si>
  <si>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</si>
  <si>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</si>
  <si>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</si>
  <si>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</si>
  <si>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</si>
  <si>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</si>
  <si>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</si>
  <si>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</si>
  <si>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</si>
  <si>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</si>
  <si>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</si>
  <si>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</si>
  <si>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</si>
  <si>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</si>
  <si>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</si>
  <si>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</si>
  <si>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</si>
  <si>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</si>
  <si>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</si>
  <si>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</si>
  <si>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</si>
  <si>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</si>
  <si>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</si>
  <si>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</si>
  <si>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</si>
  <si>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</si>
  <si>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</si>
  <si>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</si>
  <si>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</si>
  <si>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</si>
  <si>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</si>
  <si>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</si>
  <si>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</si>
  <si>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</si>
  <si>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</si>
  <si>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</si>
  <si>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</si>
  <si>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</si>
  <si>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</si>
  <si>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</si>
  <si>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</si>
  <si>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</si>
  <si>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</si>
  <si>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</si>
  <si>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</si>
  <si>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</si>
  <si>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</si>
  <si>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</si>
  <si>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</si>
  <si>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</si>
  <si>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</si>
  <si>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</si>
  <si>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</si>
  <si>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</si>
  <si>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</si>
  <si>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</si>
  <si>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</si>
  <si>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</si>
  <si>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</si>
  <si>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</si>
  <si>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</si>
  <si>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</si>
  <si>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</si>
  <si>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</si>
  <si>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</si>
  <si>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</si>
  <si>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</si>
  <si>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</si>
  <si>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</si>
  <si>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</si>
  <si>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</si>
  <si>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</si>
  <si>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</si>
  <si>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</si>
  <si>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</si>
  <si>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</si>
  <si>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</si>
  <si>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</si>
  <si>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</si>
  <si>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</si>
  <si>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</si>
  <si>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</si>
  <si>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</si>
  <si>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</si>
  <si>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</si>
  <si>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</si>
  <si>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</si>
  <si>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</si>
  <si>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</si>
  <si>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</si>
  <si>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</si>
  <si>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</si>
  <si>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</si>
  <si>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</si>
  <si>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</si>
  <si>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</si>
  <si>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</si>
  <si>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</si>
  <si>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</si>
  <si>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</si>
  <si>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</si>
  <si>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</si>
  <si>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</si>
  <si>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</si>
  <si>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</si>
  <si>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</si>
  <si>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</si>
  <si>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</si>
  <si>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</si>
  <si>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</si>
  <si>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</si>
  <si>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</si>
  <si>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</si>
  <si>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</si>
  <si>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</si>
  <si>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</si>
  <si>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</si>
  <si>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</si>
  <si>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</si>
  <si>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</si>
  <si>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</si>
  <si>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</si>
  <si>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</si>
  <si>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</si>
  <si>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</si>
  <si>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</si>
  <si>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</si>
  <si>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</si>
  <si>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</si>
  <si>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</si>
  <si>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</si>
  <si>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</si>
  <si>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</si>
  <si>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</si>
  <si>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</si>
  <si>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</si>
  <si>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</si>
  <si>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</si>
  <si>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</si>
  <si>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</si>
  <si>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</si>
  <si>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</si>
  <si>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</si>
  <si>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</si>
  <si>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</si>
  <si>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</si>
  <si>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</si>
  <si>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</si>
  <si>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</si>
  <si>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</si>
  <si>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</si>
  <si>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</si>
  <si>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</si>
  <si>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</si>
  <si>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</si>
  <si>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</si>
  <si>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</si>
  <si>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</si>
  <si>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</si>
  <si>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</si>
  <si>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</si>
  <si>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</si>
  <si>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</si>
  <si>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</si>
  <si>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</si>
  <si>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</si>
  <si>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</si>
  <si>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</si>
  <si>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</si>
  <si>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</si>
  <si>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</si>
  <si>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</si>
  <si>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</si>
  <si>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</si>
  <si>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</si>
  <si>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</si>
  <si>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</si>
  <si>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</si>
  <si>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</si>
  <si>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</si>
  <si>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</si>
  <si>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</si>
  <si>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</si>
  <si>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</si>
  <si>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</si>
  <si>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</si>
  <si>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</si>
  <si>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</si>
  <si>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</si>
  <si>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</si>
  <si>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</si>
  <si>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</si>
  <si>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</si>
  <si>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</si>
  <si>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</si>
  <si>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</si>
  <si>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</si>
  <si>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</si>
  <si>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</si>
  <si>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</si>
  <si>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</si>
  <si>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</si>
  <si>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</si>
  <si>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</si>
  <si>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</si>
  <si>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</si>
  <si>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</si>
  <si>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</si>
  <si>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</si>
  <si>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</si>
  <si>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</si>
  <si>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</si>
  <si>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</si>
  <si>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</si>
  <si>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</si>
  <si>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</si>
  <si>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</si>
  <si>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</si>
  <si>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</si>
  <si>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</si>
  <si>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</si>
  <si>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</si>
  <si>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</si>
  <si>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</si>
  <si>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</si>
  <si>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</si>
  <si>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</si>
  <si>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</si>
  <si>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</si>
  <si>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</si>
  <si>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</si>
  <si>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</si>
  <si>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</si>
  <si>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</si>
  <si>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</si>
  <si>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</si>
  <si>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</si>
  <si>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</si>
  <si>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</si>
  <si>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</si>
  <si>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</si>
  <si>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</si>
  <si>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</si>
  <si>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</si>
  <si>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</si>
  <si>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</si>
  <si>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</si>
  <si>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</si>
  <si>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</si>
  <si>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</si>
  <si>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</si>
  <si>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</si>
  <si>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</si>
  <si>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</si>
  <si>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</si>
  <si>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</si>
  <si>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</si>
  <si>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</si>
  <si>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</si>
  <si>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</si>
  <si>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</si>
  <si>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</si>
  <si>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</si>
  <si>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</si>
  <si>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</si>
  <si>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</si>
  <si>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</si>
  <si>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</si>
  <si>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</si>
  <si>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</si>
  <si>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</si>
  <si>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</si>
  <si>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</si>
  <si>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</si>
  <si>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</si>
  <si>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</si>
  <si>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</si>
  <si>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</si>
  <si>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</si>
  <si>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</si>
  <si>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</si>
  <si>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</si>
  <si>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</si>
  <si>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</si>
  <si>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</si>
  <si>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</si>
  <si>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</si>
  <si>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</si>
  <si>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</si>
  <si>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</si>
  <si>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</si>
  <si>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</si>
  <si>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</si>
  <si>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</si>
  <si>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</si>
  <si>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</si>
  <si>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</si>
  <si>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</si>
  <si>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</si>
  <si>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</si>
  <si>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</si>
  <si>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</si>
  <si>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</si>
  <si>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</si>
  <si>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</si>
  <si>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</si>
  <si>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</si>
  <si>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</si>
  <si>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</si>
  <si>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</si>
  <si>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</si>
  <si>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</si>
  <si>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</si>
  <si>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</si>
  <si>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</si>
  <si>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</si>
  <si>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</si>
  <si>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</si>
  <si>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</si>
  <si>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</si>
  <si>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</si>
  <si>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</si>
  <si>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</si>
  <si>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</si>
  <si>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</si>
  <si>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</si>
  <si>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</si>
  <si>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</si>
  <si>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</si>
  <si>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</si>
  <si>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</si>
  <si>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</si>
  <si>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</si>
  <si>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</si>
  <si>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</si>
  <si>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</si>
  <si>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</si>
  <si>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</si>
  <si>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</si>
  <si>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</si>
  <si>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</si>
  <si>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</si>
  <si>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</si>
  <si>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</si>
  <si>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</si>
  <si>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</si>
  <si>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</si>
  <si>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</si>
  <si>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</si>
  <si>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</si>
  <si>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</si>
  <si>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</si>
  <si>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</si>
  <si>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</si>
  <si>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</si>
  <si>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</si>
  <si>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</si>
  <si>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</si>
  <si>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</si>
  <si>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</si>
  <si>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</si>
  <si>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</si>
  <si>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</si>
  <si>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</si>
  <si>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</si>
  <si>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</si>
  <si>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</si>
  <si>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</si>
  <si>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</si>
  <si>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</si>
  <si>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</si>
  <si>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</si>
  <si>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</si>
  <si>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</si>
  <si>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</si>
  <si>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</si>
  <si>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</si>
  <si>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</si>
  <si>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</si>
  <si>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</si>
  <si>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</si>
  <si>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</si>
  <si>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</si>
  <si>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</si>
  <si>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</si>
  <si>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</si>
  <si>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</si>
  <si>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</si>
  <si>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</si>
  <si>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</si>
  <si>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</si>
  <si>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</si>
  <si>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</si>
  <si>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</si>
  <si>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</si>
  <si>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</si>
  <si>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</si>
  <si>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</si>
  <si>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</si>
  <si>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</si>
  <si>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</si>
  <si>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</si>
  <si>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</si>
  <si>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</si>
  <si>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</si>
  <si>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</si>
  <si>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</si>
  <si>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</si>
  <si>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</si>
  <si>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</si>
  <si>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</si>
  <si>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</si>
  <si>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</si>
  <si>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</si>
  <si>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</si>
  <si>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</si>
  <si>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</si>
  <si>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</si>
  <si>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</si>
  <si>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</si>
  <si>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</si>
  <si>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</si>
  <si>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</si>
  <si>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</si>
  <si>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</si>
  <si>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</si>
  <si>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</si>
  <si>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</si>
  <si>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</si>
  <si>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</si>
  <si>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</si>
  <si>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</si>
  <si>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</si>
  <si>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</si>
  <si>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</si>
  <si>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</si>
  <si>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</si>
  <si>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</si>
  <si>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</si>
  <si>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</si>
  <si>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</si>
  <si>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</si>
  <si>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</si>
  <si>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</si>
  <si>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</si>
  <si>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</si>
  <si>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</si>
  <si>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</si>
  <si>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</si>
  <si>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</si>
  <si>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</si>
  <si>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</si>
  <si>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</si>
  <si>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</si>
  <si>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</si>
  <si>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</si>
  <si>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</si>
  <si>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</si>
  <si>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</si>
  <si>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</si>
  <si>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</si>
  <si>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</si>
  <si>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</si>
  <si>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</si>
  <si>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</si>
  <si>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</si>
  <si>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</si>
  <si>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</si>
  <si>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</si>
  <si>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</si>
  <si>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</si>
  <si>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</si>
  <si>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</si>
  <si>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</si>
  <si>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</si>
  <si>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</si>
  <si>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</si>
  <si>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</si>
  <si>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</si>
  <si>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</si>
  <si>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</si>
  <si>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</si>
  <si>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</si>
  <si>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</si>
  <si>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</si>
  <si>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</si>
  <si>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</si>
  <si>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</si>
  <si>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</si>
  <si>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</si>
  <si>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</si>
  <si>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</si>
  <si>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</si>
  <si>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</si>
  <si>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</si>
  <si>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</si>
  <si>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</si>
  <si>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</si>
  <si>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</si>
  <si>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</si>
  <si>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</si>
  <si>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</si>
  <si>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</si>
  <si>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</si>
  <si>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</si>
  <si>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</si>
  <si>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</si>
  <si>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</si>
  <si>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</si>
  <si>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</si>
  <si>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</si>
  <si>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</si>
  <si>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</si>
  <si>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</si>
  <si>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</si>
  <si>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</si>
  <si>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</si>
  <si>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</si>
  <si>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</si>
  <si>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</si>
  <si>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</si>
  <si>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</si>
  <si>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</si>
  <si>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</si>
  <si>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</si>
  <si>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</si>
  <si>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</si>
  <si>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</si>
  <si>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</si>
  <si>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</si>
  <si>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</si>
  <si>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</si>
  <si>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</si>
  <si>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</si>
  <si>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</si>
  <si>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</si>
  <si>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</si>
  <si>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</si>
  <si>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</si>
  <si>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</si>
  <si>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</si>
  <si>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</si>
  <si>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</si>
  <si>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</si>
  <si>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</si>
  <si>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</si>
  <si>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</si>
  <si>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</si>
  <si>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</si>
  <si>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</si>
  <si>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</si>
  <si>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</si>
  <si>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</si>
  <si>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</si>
  <si>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</si>
  <si>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</si>
  <si>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</si>
  <si>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</si>
  <si>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</si>
  <si>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</si>
  <si>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</si>
  <si>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</si>
  <si>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</si>
  <si>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</si>
  <si>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</si>
  <si>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</si>
  <si>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</si>
  <si>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</si>
  <si>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</si>
  <si>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</si>
  <si>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</si>
  <si>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</si>
  <si>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</si>
  <si>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</si>
  <si>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</si>
  <si>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</si>
  <si>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</si>
  <si>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</si>
  <si>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</si>
  <si>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</si>
  <si>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</si>
  <si>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</si>
  <si>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</si>
  <si>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</si>
  <si>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</si>
  <si>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</si>
  <si>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</si>
  <si>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</si>
  <si>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</si>
  <si>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</si>
  <si>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</si>
  <si>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</si>
  <si>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</si>
  <si>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</si>
  <si>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</si>
  <si>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</si>
  <si>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</si>
  <si>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</si>
  <si>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</si>
  <si>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</si>
  <si>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</si>
  <si>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</si>
  <si>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</si>
  <si>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</si>
  <si>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</si>
  <si>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</si>
  <si>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</si>
  <si>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</si>
  <si>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</si>
  <si>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</si>
  <si>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</si>
  <si>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</si>
  <si>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</si>
  <si>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</si>
  <si>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</si>
  <si>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</si>
  <si>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</si>
  <si>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</si>
  <si>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</si>
  <si>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</si>
  <si>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</si>
  <si>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</si>
  <si>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</si>
  <si>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</si>
  <si>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</si>
  <si>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</si>
  <si>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</si>
  <si>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</si>
  <si>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</si>
  <si>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</si>
  <si>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</si>
  <si>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</si>
  <si>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</si>
  <si>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</si>
  <si>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</si>
  <si>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</si>
  <si>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</si>
  <si>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</si>
  <si>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</si>
  <si>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</si>
  <si>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</si>
  <si>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</si>
  <si>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</si>
  <si>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</si>
  <si>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</si>
  <si>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</si>
  <si>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</si>
  <si>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</si>
  <si>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</si>
  <si>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</si>
  <si>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</si>
  <si>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</si>
  <si>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</si>
  <si>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</si>
  <si>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</si>
  <si>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</si>
  <si>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</si>
  <si>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</si>
  <si>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</si>
  <si>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</si>
  <si>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</si>
  <si>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</si>
  <si>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</si>
  <si>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</si>
  <si>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</si>
  <si>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</si>
  <si>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</si>
  <si>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</si>
  <si>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</si>
  <si>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</si>
  <si>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</si>
  <si>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</si>
  <si>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</si>
  <si>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</si>
  <si>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</si>
  <si>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</si>
  <si>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</si>
  <si>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</si>
  <si>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</si>
  <si>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</si>
  <si>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</si>
  <si>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</si>
  <si>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</si>
  <si>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</si>
  <si>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</si>
  <si>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</si>
  <si>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</si>
  <si>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</si>
  <si>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</si>
  <si>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</si>
  <si>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</si>
  <si>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</si>
  <si>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</si>
  <si>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</si>
  <si>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</si>
  <si>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</si>
  <si>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</si>
  <si>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</si>
  <si>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</si>
  <si>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</si>
  <si>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</si>
  <si>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</si>
  <si>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</si>
  <si>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</si>
  <si>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</si>
  <si>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</si>
  <si>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</si>
  <si>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</si>
  <si>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</si>
  <si>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</si>
  <si>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</si>
  <si>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</si>
  <si>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</si>
  <si>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</si>
  <si>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</si>
  <si>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</si>
  <si>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</si>
  <si>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</si>
  <si>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</si>
  <si>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</si>
  <si>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</si>
  <si>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</si>
  <si>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</si>
  <si>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</si>
  <si>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</si>
  <si>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</si>
  <si>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</si>
  <si>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</si>
  <si>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</si>
  <si>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</si>
  <si>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</si>
  <si>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</si>
  <si>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</si>
  <si>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</si>
  <si>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</si>
  <si>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</si>
  <si>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</si>
  <si>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</si>
  <si>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</si>
  <si>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</si>
  <si>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</si>
  <si>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</si>
  <si>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</si>
  <si>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</si>
  <si>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</si>
  <si>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</si>
  <si>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</si>
  <si>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</si>
  <si>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</si>
  <si>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</si>
  <si>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</si>
  <si>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</si>
  <si>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</si>
  <si>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</si>
  <si>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</si>
  <si>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</si>
  <si>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</si>
  <si>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</si>
  <si>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</si>
  <si>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</si>
  <si>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</si>
  <si>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</si>
  <si>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</si>
  <si>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</si>
  <si>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</si>
  <si>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</si>
  <si>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</si>
  <si>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</si>
  <si>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</si>
  <si>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</si>
  <si>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</si>
  <si>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</si>
  <si>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</si>
  <si>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</si>
  <si>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</si>
  <si>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</si>
  <si>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</si>
  <si>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</si>
  <si>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</si>
  <si>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</si>
  <si>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</si>
  <si>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</si>
  <si>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</si>
  <si>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</si>
  <si>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</si>
  <si>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</si>
  <si>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</si>
  <si>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</si>
  <si>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</si>
  <si>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</si>
  <si>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</si>
  <si>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</si>
  <si>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</si>
  <si>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</si>
  <si>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</si>
  <si>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</si>
  <si>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</si>
  <si>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</si>
  <si>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</si>
  <si>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</si>
  <si>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</si>
  <si>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</si>
  <si>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</si>
  <si>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</si>
  <si>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</si>
  <si>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</si>
  <si>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</si>
  <si>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</si>
  <si>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</si>
  <si>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</si>
  <si>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</si>
  <si>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</si>
  <si>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</si>
  <si>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</si>
  <si>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</si>
  <si>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</si>
  <si>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</si>
  <si>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</si>
  <si>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</si>
  <si>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</si>
  <si>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</si>
  <si>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</si>
  <si>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</si>
  <si>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</si>
  <si>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</si>
  <si>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</si>
  <si>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</si>
  <si>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</si>
  <si>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</si>
  <si>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</si>
  <si>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</si>
  <si>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</si>
  <si>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</si>
  <si>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</si>
  <si>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</si>
  <si>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</si>
  <si>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</si>
  <si>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</si>
  <si>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</si>
  <si>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</si>
  <si>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</si>
  <si>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</si>
  <si>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</si>
  <si>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</si>
  <si>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</si>
  <si>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</si>
  <si>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</si>
  <si>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</si>
  <si>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</si>
  <si>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</si>
  <si>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</si>
  <si>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</si>
  <si>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</si>
  <si>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</si>
  <si>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</si>
  <si>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</si>
  <si>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</si>
  <si>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</si>
  <si>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</si>
  <si>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</si>
  <si>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</si>
  <si>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</si>
  <si>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</si>
  <si>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</si>
  <si>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</si>
  <si>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</si>
  <si>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</si>
  <si>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</si>
  <si>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</si>
  <si>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</si>
  <si>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</si>
  <si>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</si>
  <si>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</si>
  <si>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</si>
  <si>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</si>
  <si>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</si>
  <si>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</si>
  <si>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</si>
  <si>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</si>
  <si>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</si>
  <si>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</si>
  <si>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</si>
  <si>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</si>
  <si>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</si>
  <si>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</si>
  <si>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</si>
  <si>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</si>
  <si>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</si>
  <si>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</si>
  <si>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</si>
  <si>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</si>
  <si>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</si>
  <si>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</si>
  <si>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</si>
  <si>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</si>
  <si>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</si>
  <si>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</si>
  <si>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</si>
  <si>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</si>
  <si>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</si>
  <si>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</si>
  <si>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</si>
  <si>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</si>
  <si>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</si>
  <si>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</si>
  <si>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</si>
  <si>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</si>
  <si>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</si>
  <si>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</si>
  <si>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</si>
  <si>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</si>
  <si>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</si>
  <si>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</si>
  <si>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</si>
  <si>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</si>
  <si>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</si>
  <si>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</si>
  <si>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</si>
  <si>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</si>
  <si>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</si>
  <si>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</si>
  <si>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</si>
  <si>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</si>
  <si>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</si>
  <si>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</si>
  <si>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</si>
  <si>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</si>
  <si>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</si>
  <si>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</si>
  <si>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</si>
  <si>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</si>
  <si>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</si>
  <si>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</si>
  <si>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</si>
  <si>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</si>
  <si>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</si>
  <si>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</si>
  <si>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</si>
  <si>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</si>
  <si>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</si>
  <si>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</si>
  <si>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</si>
  <si>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</si>
  <si>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</si>
  <si>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</si>
  <si>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</si>
  <si>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</si>
  <si>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</si>
  <si>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</si>
  <si>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</si>
  <si>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</si>
  <si>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</si>
  <si>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</si>
  <si>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</si>
  <si>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</si>
  <si>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</si>
  <si>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</si>
  <si>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</si>
  <si>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</si>
  <si>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</si>
  <si>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</si>
  <si>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</si>
  <si>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</si>
  <si>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</si>
  <si>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</si>
  <si>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</si>
  <si>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</si>
  <si>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</si>
  <si>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</si>
  <si>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</si>
  <si>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</si>
  <si>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</si>
  <si>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</si>
  <si>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</si>
  <si>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</si>
  <si>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</si>
  <si>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</si>
  <si>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</si>
  <si>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</si>
  <si>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</si>
  <si>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</si>
  <si>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</si>
  <si>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</si>
  <si>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</si>
  <si>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</si>
  <si>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</si>
  <si>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</si>
  <si>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</si>
  <si>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</si>
  <si>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</si>
  <si>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</si>
  <si>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</si>
  <si>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</si>
  <si>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</si>
  <si>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</si>
  <si>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</si>
  <si>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</si>
  <si>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</si>
  <si>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</si>
  <si>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</si>
  <si>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</si>
  <si>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</si>
  <si>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</si>
  <si>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</si>
  <si>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</si>
  <si>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</si>
  <si>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</si>
  <si>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</si>
  <si>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</si>
  <si>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</si>
  <si>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</si>
  <si>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</si>
  <si>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</si>
  <si>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</si>
  <si>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</si>
  <si>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</si>
  <si>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</si>
  <si>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</si>
  <si>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</si>
  <si>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</si>
  <si>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</si>
  <si>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</si>
  <si>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</si>
  <si>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</si>
  <si>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</si>
  <si>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</si>
  <si>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</si>
  <si>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</si>
  <si>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</si>
  <si>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</si>
  <si>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</si>
  <si>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</si>
  <si>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</si>
  <si>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</si>
  <si>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</si>
  <si>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</si>
  <si>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</si>
  <si>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</si>
  <si>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</si>
  <si>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</si>
  <si>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</si>
  <si>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</si>
  <si>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</si>
  <si>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</si>
  <si>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</si>
  <si>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</si>
  <si>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</si>
  <si>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</si>
  <si>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</si>
  <si>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</si>
  <si>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</si>
  <si>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</si>
  <si>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</si>
  <si>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</si>
  <si>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</si>
  <si>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</si>
  <si>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</si>
  <si>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</si>
  <si>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</si>
  <si>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</si>
  <si>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</si>
  <si>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</si>
  <si>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</si>
  <si>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</si>
  <si>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</si>
  <si>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</si>
  <si>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</si>
  <si>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</si>
  <si>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</si>
  <si>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</si>
  <si>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</si>
  <si>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</si>
  <si>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</si>
  <si>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</si>
  <si>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</si>
  <si>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</si>
  <si>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</si>
  <si>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</si>
  <si>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</si>
  <si>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</si>
  <si>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</si>
  <si>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</si>
  <si>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</si>
  <si>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</si>
  <si>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</si>
  <si>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</si>
  <si>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</si>
  <si>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</si>
  <si>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</si>
  <si>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</si>
  <si>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</si>
  <si>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</si>
  <si>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</si>
  <si>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</si>
  <si>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</si>
  <si>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</si>
  <si>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</si>
  <si>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</si>
  <si>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</si>
  <si>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</si>
  <si>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</si>
  <si>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</si>
  <si>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</si>
  <si>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</si>
  <si>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</si>
  <si>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</si>
  <si>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</si>
  <si>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</si>
  <si>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</si>
  <si>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</si>
  <si>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</si>
  <si>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</si>
  <si>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</si>
  <si>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</si>
  <si>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</si>
  <si>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</si>
  <si>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</si>
  <si>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</si>
  <si>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</si>
  <si>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</si>
  <si>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</si>
  <si>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</si>
  <si>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</si>
  <si>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</si>
  <si>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</si>
  <si>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</si>
  <si>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</si>
  <si>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</si>
  <si>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</si>
  <si>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</si>
  <si>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</si>
  <si>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</si>
  <si>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</si>
  <si>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</si>
  <si>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</si>
  <si>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</si>
  <si>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</si>
  <si>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</si>
  <si>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</si>
  <si>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</si>
  <si>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</si>
  <si>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</si>
  <si>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</si>
  <si>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</si>
  <si>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</si>
  <si>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</si>
  <si>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</si>
  <si>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</si>
  <si>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</si>
  <si>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</si>
  <si>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</si>
  <si>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</si>
  <si>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</si>
  <si>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</si>
  <si>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</si>
  <si>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</si>
  <si>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</si>
  <si>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</si>
  <si>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</si>
  <si>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</si>
  <si>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</si>
  <si>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</si>
  <si>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</si>
  <si>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</si>
  <si>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</si>
  <si>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</si>
  <si>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</si>
  <si>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</si>
  <si>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</si>
  <si>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</si>
  <si>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</si>
  <si>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</si>
  <si>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</si>
  <si>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</si>
  <si>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</si>
  <si>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</si>
  <si>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</si>
  <si>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</si>
  <si>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</si>
  <si>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</si>
  <si>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</si>
  <si>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</si>
  <si>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</si>
  <si>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</si>
  <si>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</si>
  <si>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</si>
  <si>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</si>
  <si>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</si>
  <si>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</si>
  <si>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</si>
  <si>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</si>
  <si>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</si>
  <si>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</si>
  <si>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</si>
  <si>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</si>
  <si>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</si>
  <si>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</si>
  <si>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</si>
  <si>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</si>
  <si>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</si>
  <si>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</si>
  <si>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</si>
  <si>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</si>
  <si>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</si>
  <si>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</si>
  <si>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</si>
  <si>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</si>
  <si>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</si>
  <si>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</si>
  <si>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</si>
  <si>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</si>
  <si>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</si>
  <si>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</si>
  <si>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</si>
  <si>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</si>
  <si>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</si>
  <si>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</si>
  <si>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</si>
  <si>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</si>
  <si>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</si>
  <si>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</si>
  <si>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</si>
  <si>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</si>
  <si>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</si>
  <si>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</si>
  <si>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</si>
  <si>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</si>
  <si>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</si>
  <si>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</si>
  <si>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</si>
  <si>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</si>
  <si>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</si>
  <si>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</si>
  <si>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</si>
  <si>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</si>
  <si>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</si>
  <si>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</si>
  <si>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</si>
  <si>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</si>
  <si>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</si>
  <si>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</si>
  <si>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</si>
  <si>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</si>
  <si>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</si>
  <si>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</si>
  <si>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</si>
  <si>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</si>
  <si>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</si>
  <si>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</si>
  <si>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</si>
  <si>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</si>
  <si>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</si>
  <si>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</si>
  <si>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</si>
  <si>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</si>
  <si>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</si>
  <si>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</si>
  <si>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</si>
  <si>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</si>
  <si>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</si>
  <si>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</si>
  <si>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</si>
  <si>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</si>
  <si>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</si>
  <si>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</si>
  <si>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</si>
  <si>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</si>
  <si>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</si>
  <si>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</si>
  <si>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</si>
  <si>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</si>
  <si>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</si>
  <si>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</si>
  <si>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</si>
  <si>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</si>
  <si>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</si>
  <si>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</si>
  <si>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</si>
  <si>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</si>
  <si>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</si>
  <si>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</si>
  <si>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</si>
  <si>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</si>
  <si>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</si>
  <si>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</si>
  <si>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</si>
  <si>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</si>
  <si>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</si>
  <si>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</si>
  <si>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</si>
  <si>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</si>
  <si>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</si>
  <si>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</si>
  <si>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</si>
  <si>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</si>
  <si>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</si>
  <si>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</si>
  <si>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</si>
  <si>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</si>
  <si>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</si>
  <si>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</si>
  <si>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</si>
  <si>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</si>
  <si>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</si>
  <si>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</si>
  <si>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</si>
  <si>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</si>
  <si>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</si>
  <si>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</si>
  <si>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</si>
  <si>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</si>
  <si>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</si>
  <si>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</si>
  <si>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</si>
  <si>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</si>
  <si>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</si>
  <si>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</si>
  <si>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</si>
  <si>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</si>
  <si>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</si>
  <si>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</si>
  <si>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</si>
  <si>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</si>
  <si>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</si>
  <si>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</si>
  <si>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</si>
  <si>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</si>
  <si>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</si>
  <si>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</si>
  <si>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</si>
  <si>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</si>
  <si>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</si>
  <si>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</si>
  <si>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</si>
  <si>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</si>
  <si>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</si>
  <si>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</si>
  <si>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</si>
  <si>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</si>
  <si>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</si>
  <si>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</si>
  <si>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</si>
  <si>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</si>
  <si>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</si>
  <si>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</si>
  <si>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</si>
  <si>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</si>
  <si>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</si>
  <si>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</si>
  <si>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</si>
  <si>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</si>
  <si>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</si>
  <si>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</si>
  <si>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</si>
  <si>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</si>
  <si>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</si>
  <si>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</si>
  <si>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</si>
  <si>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</si>
  <si>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</si>
  <si>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</si>
  <si>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</si>
  <si>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</si>
  <si>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</si>
  <si>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</si>
  <si>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</si>
  <si>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</si>
  <si>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</si>
  <si>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</si>
  <si>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</si>
  <si>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</si>
  <si>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</si>
  <si>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</si>
  <si>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</si>
  <si>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</si>
  <si>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</si>
  <si>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</si>
  <si>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</si>
  <si>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</si>
  <si>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</si>
  <si>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</si>
  <si>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</si>
  <si>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</si>
  <si>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</si>
  <si>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</si>
  <si>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</si>
  <si>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</si>
  <si>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</si>
  <si>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</si>
  <si>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</si>
  <si>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</si>
  <si>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</si>
  <si>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</si>
  <si>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</si>
  <si>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</si>
  <si>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</si>
  <si>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</si>
  <si>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</si>
  <si>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</si>
  <si>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</si>
  <si>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</si>
  <si>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</si>
  <si>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</si>
  <si>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</si>
  <si>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</si>
  <si>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</si>
  <si>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</si>
  <si>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</si>
  <si>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</si>
  <si>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</si>
  <si>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</si>
  <si>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</si>
  <si>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</si>
  <si>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</si>
  <si>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</si>
  <si>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</si>
  <si>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</si>
  <si>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</si>
  <si>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</si>
  <si>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</si>
  <si>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</si>
  <si>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</si>
  <si>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</si>
  <si>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</si>
  <si>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</si>
  <si>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</si>
  <si>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</si>
  <si>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</si>
  <si>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</si>
  <si>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</si>
  <si>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</si>
  <si>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</si>
  <si>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</si>
  <si>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</si>
  <si>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</si>
  <si>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</si>
  <si>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</si>
  <si>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</si>
  <si>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</si>
  <si>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</si>
  <si>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</si>
  <si>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</si>
  <si>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</si>
  <si>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</si>
  <si>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</si>
  <si>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</si>
  <si>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</si>
  <si>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</si>
  <si>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</si>
  <si>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</si>
  <si>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</si>
  <si>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</si>
  <si>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</si>
  <si>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</si>
  <si>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</si>
  <si>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</si>
  <si>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</si>
  <si>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</si>
  <si>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</si>
  <si>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</si>
  <si>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</si>
  <si>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</si>
  <si>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</si>
  <si>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</si>
  <si>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</si>
  <si>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</si>
  <si>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</si>
  <si>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</si>
  <si>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</si>
  <si>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</si>
  <si>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</si>
  <si>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</si>
  <si>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</si>
  <si>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</si>
  <si>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</si>
  <si>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</si>
  <si>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</si>
  <si>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</si>
  <si>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</si>
  <si>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</si>
  <si>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</si>
  <si>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</si>
  <si>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</si>
  <si>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</si>
  <si>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</si>
  <si>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</si>
  <si>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</si>
  <si>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</si>
  <si>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</si>
  <si>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</si>
  <si>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</si>
  <si>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</si>
  <si>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</si>
  <si>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</si>
  <si>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</si>
  <si>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</si>
  <si>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</si>
  <si>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</si>
  <si>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</si>
  <si>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</si>
  <si>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</si>
  <si>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</si>
  <si>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</si>
  <si>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</si>
  <si>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</si>
  <si>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</si>
  <si>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</si>
  <si>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</si>
  <si>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</si>
  <si>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</si>
  <si>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</si>
  <si>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</si>
  <si>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</si>
  <si>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</si>
  <si>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</si>
  <si>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</si>
  <si>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</si>
  <si>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</si>
  <si>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</si>
  <si>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</si>
  <si>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</si>
  <si>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</si>
  <si>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</si>
  <si>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</si>
  <si>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</si>
  <si>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</si>
  <si>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</si>
  <si>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</si>
  <si>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</si>
  <si>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</si>
  <si>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</si>
  <si>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</si>
  <si>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</si>
  <si>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</si>
  <si>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</si>
  <si>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</si>
  <si>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</si>
  <si>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</si>
  <si>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</si>
  <si>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</si>
  <si>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</si>
  <si>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</si>
  <si>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</si>
  <si>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</si>
  <si>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</si>
  <si>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</si>
  <si>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</si>
  <si>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</si>
  <si>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</si>
  <si>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</si>
  <si>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</si>
  <si>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</si>
  <si>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</si>
  <si>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</si>
  <si>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</si>
  <si>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</si>
  <si>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</si>
  <si>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</si>
  <si>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</si>
  <si>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</si>
  <si>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</si>
  <si>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</si>
  <si>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</si>
  <si>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</si>
  <si>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</si>
  <si>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</si>
  <si>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</si>
  <si>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</si>
  <si>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</si>
  <si>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</si>
  <si>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</si>
  <si>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</si>
  <si>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</si>
  <si>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</si>
  <si>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</si>
  <si>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</si>
  <si>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</si>
  <si>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</si>
  <si>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</si>
  <si>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</si>
  <si>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</si>
  <si>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</si>
  <si>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</si>
  <si>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</si>
  <si>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</si>
  <si>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</si>
  <si>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</si>
  <si>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</si>
  <si>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</si>
  <si>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</si>
  <si>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</si>
  <si>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</si>
  <si>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</si>
  <si>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</si>
  <si>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</si>
  <si>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</si>
  <si>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</si>
  <si>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</si>
  <si>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</si>
  <si>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</si>
  <si>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</si>
  <si>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</si>
  <si>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</si>
  <si>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</si>
  <si>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</si>
  <si>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</si>
  <si>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</si>
  <si>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</si>
  <si>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</si>
  <si>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</si>
  <si>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</si>
  <si>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</si>
  <si>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</si>
  <si>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</si>
  <si>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</si>
  <si>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</si>
  <si>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</si>
  <si>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</si>
  <si>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</si>
  <si>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</si>
  <si>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</si>
  <si>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</si>
  <si>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</si>
  <si>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</si>
  <si>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</si>
  <si>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</si>
  <si>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</si>
  <si>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</si>
  <si>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</si>
  <si>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</si>
  <si>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</si>
  <si>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</si>
  <si>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</si>
  <si>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</si>
  <si>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</si>
  <si>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</si>
  <si>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</si>
  <si>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</si>
  <si>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</si>
  <si>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</si>
  <si>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</si>
  <si>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</si>
  <si>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</si>
  <si>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</si>
  <si>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</si>
  <si>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</si>
  <si>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</si>
  <si>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</si>
  <si>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</si>
  <si>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</si>
  <si>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</si>
  <si>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</si>
  <si>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</si>
  <si>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</si>
  <si>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</si>
  <si>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</si>
  <si>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</si>
  <si>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</si>
  <si>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</si>
  <si>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</si>
  <si>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</si>
  <si>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</si>
  <si>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</si>
  <si>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</si>
  <si>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</si>
  <si>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</si>
  <si>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</si>
  <si>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</si>
  <si>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</si>
  <si>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</si>
  <si>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</si>
  <si>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</si>
  <si>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</si>
  <si>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</si>
  <si>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</si>
  <si>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</si>
  <si>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</si>
  <si>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</si>
  <si>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</si>
  <si>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</si>
  <si>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</si>
  <si>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</si>
  <si>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</si>
  <si>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</si>
  <si>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</si>
  <si>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</si>
  <si>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</si>
  <si>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</si>
  <si>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</si>
  <si>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</si>
  <si>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</si>
  <si>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</si>
  <si>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</si>
  <si>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</si>
  <si>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</si>
  <si>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</si>
  <si>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</si>
  <si>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</si>
  <si>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</si>
  <si>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</si>
  <si>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</si>
  <si>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</si>
  <si>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</si>
  <si>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</si>
  <si>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</si>
  <si>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</si>
  <si>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</si>
  <si>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</si>
  <si>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</si>
  <si>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</si>
  <si>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</si>
  <si>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</si>
  <si>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</si>
  <si>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</si>
  <si>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</si>
  <si>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</si>
  <si>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</si>
  <si>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</si>
  <si>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</si>
  <si>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</si>
  <si>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</si>
  <si>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</si>
  <si>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</si>
  <si>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</si>
  <si>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</si>
  <si>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</si>
  <si>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</si>
  <si>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</si>
  <si>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</si>
  <si>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</si>
  <si>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</si>
  <si>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</si>
  <si>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</si>
  <si>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</si>
  <si>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</si>
  <si>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</si>
  <si>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</si>
  <si>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</si>
  <si>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</si>
  <si>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</si>
  <si>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</si>
  <si>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</si>
  <si>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</si>
  <si>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</si>
  <si>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</si>
  <si>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</si>
  <si>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</si>
  <si>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</si>
  <si>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</si>
  <si>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</si>
  <si>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</si>
  <si>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</si>
  <si>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</si>
  <si>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</si>
  <si>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</si>
  <si>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</si>
  <si>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</si>
  <si>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</si>
  <si>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</si>
  <si>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</si>
  <si>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</si>
  <si>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</si>
  <si>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</si>
  <si>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</si>
  <si>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</si>
  <si>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</si>
  <si>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</si>
  <si>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</si>
  <si>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</si>
  <si>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</si>
  <si>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</si>
  <si>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</si>
  <si>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</si>
  <si>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</si>
  <si>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</si>
  <si>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</si>
  <si>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</si>
  <si>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</si>
  <si>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</si>
  <si>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</si>
  <si>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</si>
  <si>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</si>
  <si>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</si>
  <si>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</si>
  <si>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</si>
  <si>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</si>
  <si>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</si>
  <si>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</si>
  <si>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</si>
  <si>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</si>
  <si>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</si>
  <si>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</si>
  <si>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</si>
  <si>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</si>
  <si>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</si>
  <si>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</si>
  <si>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</si>
  <si>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</si>
  <si>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</si>
  <si>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</si>
  <si>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</si>
  <si>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</si>
  <si>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</si>
  <si>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</si>
  <si>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</si>
  <si>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</si>
  <si>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</si>
  <si>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</si>
  <si>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</si>
  <si>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</si>
  <si>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</si>
  <si>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</si>
  <si>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</si>
  <si>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</si>
  <si>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</si>
  <si>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</si>
  <si>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</si>
  <si>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</si>
  <si>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</si>
  <si>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</si>
  <si>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</si>
  <si>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</si>
  <si>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</si>
  <si>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</si>
  <si>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</si>
  <si>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</si>
  <si>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</si>
  <si>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</si>
  <si>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</si>
  <si>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</si>
  <si>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</si>
  <si>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</si>
  <si>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</si>
  <si>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</si>
  <si>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</si>
  <si>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</si>
  <si>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</si>
  <si>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</si>
  <si>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</si>
  <si>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</si>
  <si>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</si>
  <si>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</si>
  <si>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</si>
  <si>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</si>
  <si>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</si>
  <si>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</si>
  <si>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</si>
  <si>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</si>
  <si>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</si>
  <si>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</si>
  <si>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</si>
  <si>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</si>
  <si>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</si>
  <si>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</si>
  <si>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</si>
  <si>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</si>
  <si>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</si>
  <si>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</si>
  <si>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</si>
  <si>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</si>
  <si>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</si>
  <si>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</si>
  <si>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</si>
  <si>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</si>
  <si>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</si>
  <si>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</si>
  <si>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</si>
  <si>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</si>
  <si>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</si>
  <si>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</si>
  <si>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</si>
  <si>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</si>
  <si>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</si>
  <si>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</si>
  <si>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</si>
  <si>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</si>
  <si>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</si>
  <si>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</si>
  <si>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</si>
  <si>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</si>
  <si>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</si>
  <si>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</si>
  <si>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</si>
  <si>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</si>
  <si>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</si>
  <si>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</si>
  <si>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</si>
  <si>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</si>
  <si>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</si>
  <si>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</si>
  <si>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</si>
  <si>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</si>
  <si>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</si>
  <si>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</si>
  <si>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</si>
  <si>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</si>
  <si>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</si>
  <si>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</si>
  <si>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</si>
  <si>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</si>
  <si>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</si>
  <si>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</si>
  <si>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</si>
  <si>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</si>
  <si>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</si>
  <si>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</si>
  <si>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</si>
  <si>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</si>
  <si>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</si>
  <si>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</si>
  <si>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</si>
  <si>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</si>
  <si>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</si>
  <si>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</si>
  <si>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</si>
  <si>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</si>
  <si>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</si>
  <si>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</si>
  <si>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</si>
  <si>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</si>
  <si>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</si>
  <si>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</si>
  <si>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</si>
  <si>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</si>
  <si>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</si>
  <si>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</si>
  <si>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</si>
  <si>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</si>
  <si>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</si>
  <si>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</si>
  <si>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</si>
  <si>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</si>
  <si>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</si>
  <si>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</si>
  <si>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</si>
  <si>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</si>
  <si>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</si>
  <si>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</si>
  <si>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</si>
  <si>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</si>
  <si>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</si>
  <si>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</si>
  <si>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</si>
  <si>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</si>
  <si>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</si>
  <si>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</si>
  <si>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</si>
  <si>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</si>
  <si>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</si>
  <si>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</si>
  <si>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</si>
  <si>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</si>
  <si>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</si>
  <si>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</si>
  <si>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</si>
  <si>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</si>
  <si>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</si>
  <si>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</si>
  <si>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</si>
  <si>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</si>
  <si>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</si>
  <si>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</si>
  <si>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</si>
  <si>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</si>
  <si>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</si>
  <si>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</si>
  <si>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</si>
  <si>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</si>
  <si>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</si>
  <si>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</si>
  <si>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</si>
  <si>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</si>
  <si>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</si>
  <si>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</si>
  <si>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</si>
  <si>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</si>
  <si>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</si>
  <si>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</si>
  <si>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</si>
  <si>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</si>
  <si>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</si>
  <si>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</si>
  <si>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</si>
  <si>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</si>
  <si>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</si>
  <si>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</si>
  <si>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</si>
  <si>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</si>
  <si>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</si>
  <si>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</si>
  <si>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</si>
  <si>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</si>
  <si>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</si>
  <si>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</si>
  <si>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</si>
  <si>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</si>
  <si>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</si>
  <si>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</si>
  <si>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</si>
  <si>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</si>
  <si>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</si>
  <si>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</si>
  <si>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</si>
  <si>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</si>
  <si>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</si>
  <si>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</si>
  <si>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</si>
  <si>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</si>
  <si>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</si>
  <si>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</si>
  <si>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</si>
  <si>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</si>
  <si>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</si>
  <si>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</si>
  <si>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</si>
  <si>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</si>
  <si>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</si>
  <si>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</si>
  <si>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</si>
  <si>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</si>
  <si>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</si>
  <si>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</si>
  <si>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</si>
  <si>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</si>
  <si>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</si>
  <si>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</si>
  <si>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</si>
  <si>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</si>
  <si>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</si>
  <si>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</si>
  <si>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</si>
  <si>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</si>
  <si>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</si>
  <si>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</si>
  <si>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</si>
  <si>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</si>
  <si>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</si>
  <si>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</si>
  <si>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</si>
  <si>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</si>
  <si>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</si>
  <si>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</si>
  <si>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</si>
  <si>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</si>
  <si>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</si>
  <si>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</si>
  <si>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</si>
  <si>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</si>
  <si>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</si>
  <si>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</si>
  <si>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</si>
  <si>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</si>
  <si>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</si>
  <si>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</si>
  <si>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</si>
  <si>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</si>
  <si>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</si>
  <si>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</si>
  <si>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</si>
  <si>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</si>
  <si>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</si>
  <si>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</si>
  <si>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</si>
  <si>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</si>
  <si>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</si>
  <si>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</si>
  <si>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</si>
  <si>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</si>
  <si>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</si>
  <si>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</si>
  <si>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</si>
  <si>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</si>
  <si>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</si>
  <si>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</si>
  <si>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</si>
  <si>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</si>
  <si>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</si>
  <si>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</si>
  <si>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</si>
  <si>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</si>
  <si>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</si>
  <si>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</si>
  <si>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</si>
  <si>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</si>
  <si>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</si>
  <si>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</si>
  <si>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</si>
  <si>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</si>
  <si>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</si>
  <si>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</si>
  <si>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</si>
  <si>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</si>
  <si>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</si>
  <si>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</si>
  <si>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</si>
  <si>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</si>
  <si>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</si>
  <si>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</si>
  <si>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</si>
  <si>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</si>
  <si>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</si>
  <si>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</si>
  <si>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</si>
  <si>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</si>
  <si>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</si>
  <si>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</si>
  <si>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</si>
  <si>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</si>
  <si>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</si>
  <si>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</si>
  <si>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</si>
  <si>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</si>
  <si>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</si>
  <si>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</si>
  <si>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</si>
  <si>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</si>
  <si>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</si>
  <si>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</si>
  <si>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</si>
  <si>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</si>
  <si>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</si>
  <si>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</si>
  <si>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</si>
  <si>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</si>
  <si>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</si>
  <si>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</si>
  <si>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</si>
  <si>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</si>
  <si>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</si>
  <si>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</si>
  <si>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</si>
  <si>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</si>
  <si>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</si>
  <si>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</si>
  <si>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</si>
  <si>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</si>
  <si>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</si>
  <si>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</si>
  <si>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</si>
  <si>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</si>
  <si>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</si>
  <si>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</si>
  <si>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</si>
  <si>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</si>
  <si>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</si>
  <si>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</si>
  <si>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</si>
  <si>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</si>
  <si>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</si>
  <si>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</si>
  <si>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</si>
  <si>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</si>
  <si>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</si>
  <si>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</si>
  <si>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</si>
  <si>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</si>
  <si>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</si>
  <si>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</si>
  <si>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</si>
  <si>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</si>
  <si>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</si>
  <si>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</si>
  <si>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</si>
  <si>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</si>
  <si>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</si>
  <si>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</si>
  <si>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</si>
  <si>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</si>
  <si>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</si>
  <si>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</si>
  <si>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</si>
  <si>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</si>
  <si>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</si>
  <si>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</si>
  <si>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</si>
  <si>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</si>
  <si>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</si>
  <si>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</si>
  <si>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</si>
  <si>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</si>
  <si>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</si>
  <si>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</si>
  <si>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</si>
  <si>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</si>
  <si>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</si>
  <si>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</si>
  <si>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</si>
  <si>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</si>
  <si>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</si>
  <si>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</si>
  <si>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</si>
  <si>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</si>
  <si>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</si>
  <si>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</si>
  <si>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</si>
  <si>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</si>
  <si>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</si>
  <si>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</si>
  <si>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</si>
  <si>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</si>
  <si>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</si>
  <si>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</si>
  <si>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</si>
  <si>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</si>
  <si>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</si>
  <si>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</si>
  <si>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</si>
  <si>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</si>
  <si>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</si>
  <si>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</si>
  <si>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</si>
  <si>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</si>
  <si>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</si>
  <si>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</si>
  <si>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</si>
  <si>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</si>
  <si>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</si>
  <si>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</si>
  <si>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</si>
  <si>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</si>
  <si>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</si>
  <si>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</si>
  <si>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</si>
  <si>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</si>
  <si>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</si>
  <si>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</si>
  <si>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</si>
  <si>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</si>
  <si>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</si>
  <si>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</si>
  <si>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</si>
  <si>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</si>
  <si>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</si>
  <si>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</si>
  <si>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</si>
  <si>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</si>
  <si>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</si>
  <si>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</si>
  <si>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</si>
  <si>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</si>
  <si>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</si>
  <si>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</si>
  <si>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</si>
  <si>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</si>
  <si>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</si>
  <si>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</si>
  <si>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</si>
  <si>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</si>
  <si>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</si>
  <si>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</si>
  <si>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</si>
  <si>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</si>
  <si>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</si>
  <si>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</si>
  <si>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</si>
  <si>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</si>
  <si>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</si>
  <si>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</si>
  <si>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</si>
  <si>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</si>
  <si>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</si>
  <si>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</si>
  <si>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</si>
  <si>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</si>
  <si>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</si>
  <si>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</si>
  <si>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</si>
  <si>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</si>
  <si>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</si>
  <si>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</si>
  <si>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</si>
  <si>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</si>
  <si>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</si>
  <si>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</si>
  <si>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</si>
  <si>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</si>
  <si>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</si>
  <si>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</si>
  <si>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</si>
  <si>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</si>
  <si>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</si>
  <si>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</si>
  <si>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</si>
  <si>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</si>
  <si>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</si>
  <si>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</si>
  <si>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</si>
  <si>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</si>
  <si>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</si>
  <si>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</si>
  <si>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</si>
  <si>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</si>
  <si>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</si>
  <si>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</si>
  <si>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</si>
  <si>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</si>
  <si>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</si>
  <si>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</si>
  <si>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</si>
  <si>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</si>
  <si>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</si>
  <si>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</si>
  <si>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</si>
  <si>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</si>
  <si>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</si>
  <si>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</si>
  <si>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</si>
  <si>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</si>
  <si>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</si>
  <si>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</si>
  <si>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</si>
  <si>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</si>
  <si>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</si>
  <si>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</si>
  <si>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</si>
  <si>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</si>
  <si>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</si>
  <si>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</si>
  <si>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</si>
  <si>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</si>
  <si>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</si>
  <si>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</si>
  <si>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</si>
  <si>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</si>
  <si>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</si>
  <si>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</si>
  <si>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</si>
  <si>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</si>
  <si>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</si>
  <si>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</si>
  <si>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</si>
  <si>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</si>
  <si>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</si>
  <si>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</si>
  <si>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</si>
  <si>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</si>
  <si>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</si>
  <si>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</si>
  <si>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</si>
  <si>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</si>
  <si>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</si>
  <si>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</si>
  <si>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</si>
  <si>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</si>
  <si>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</si>
  <si>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</si>
  <si>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</si>
  <si>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</si>
  <si>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</si>
  <si>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</si>
  <si>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</si>
  <si>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</si>
  <si>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</si>
  <si>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</si>
  <si>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</si>
  <si>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</si>
  <si>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</si>
  <si>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</si>
  <si>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</si>
  <si>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</si>
  <si>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</si>
  <si>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</si>
  <si>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</si>
  <si>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</si>
  <si>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</si>
  <si>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</si>
  <si>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</si>
  <si>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</si>
  <si>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</si>
  <si>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</si>
  <si>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</si>
  <si>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</si>
  <si>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</si>
  <si>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</si>
  <si>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</si>
  <si>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</si>
  <si>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</si>
  <si>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</si>
  <si>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</si>
  <si>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</si>
  <si>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</si>
  <si>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</si>
  <si>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</si>
  <si>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</si>
  <si>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</si>
  <si>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</si>
  <si>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</si>
  <si>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</si>
  <si>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</si>
  <si>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</si>
  <si>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</si>
  <si>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</si>
  <si>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</si>
  <si>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</si>
  <si>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</si>
  <si>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</si>
  <si>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</si>
  <si>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</si>
  <si>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</si>
  <si>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</si>
  <si>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</si>
  <si>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</si>
  <si>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</si>
  <si>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</si>
  <si>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</si>
  <si>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</si>
  <si>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</si>
  <si>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</si>
  <si>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</si>
  <si>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</si>
  <si>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</si>
  <si>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</si>
  <si>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</si>
  <si>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</si>
  <si>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</si>
  <si>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</si>
  <si>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</si>
  <si>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</si>
  <si>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</si>
  <si>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</si>
  <si>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</si>
  <si>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</si>
  <si>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</si>
  <si>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</si>
  <si>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</si>
  <si>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</si>
  <si>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</si>
  <si>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</si>
  <si>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</si>
  <si>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</si>
  <si>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</si>
  <si>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</si>
  <si>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</si>
  <si>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</si>
  <si>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</si>
  <si>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</si>
  <si>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</si>
  <si>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</si>
  <si>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</si>
  <si>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</si>
  <si>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</si>
  <si>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</si>
  <si>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</si>
  <si>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</si>
  <si>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</si>
  <si>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</si>
  <si>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</si>
  <si>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</si>
  <si>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</si>
  <si>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</si>
  <si>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</si>
  <si>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</si>
  <si>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</si>
  <si>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</si>
  <si>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</si>
  <si>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</si>
  <si>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</si>
  <si>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</si>
  <si>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</si>
  <si>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</si>
  <si>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</si>
  <si>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</si>
  <si>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</si>
  <si>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</si>
  <si>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</si>
  <si>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</si>
  <si>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</si>
  <si>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</si>
  <si>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</si>
  <si>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</si>
  <si>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</si>
  <si>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</si>
  <si>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</si>
  <si>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</si>
  <si>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</si>
  <si>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</si>
  <si>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</si>
  <si>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</si>
  <si>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</si>
  <si>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</si>
  <si>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</si>
  <si>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</si>
  <si>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</si>
  <si>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</si>
  <si>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</si>
  <si>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</si>
  <si>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</si>
  <si>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</si>
  <si>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</si>
  <si>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</si>
  <si>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</si>
  <si>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</si>
  <si>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</si>
  <si>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</si>
  <si>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</si>
  <si>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</si>
  <si>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</si>
  <si>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</si>
  <si>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</si>
  <si>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</si>
  <si>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</si>
  <si>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</si>
  <si>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</si>
  <si>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</si>
  <si>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</si>
  <si>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</si>
  <si>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</si>
  <si>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</si>
  <si>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</si>
  <si>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</si>
  <si>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</si>
  <si>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</si>
  <si>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</si>
  <si>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</si>
  <si>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</si>
  <si>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</si>
  <si>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</si>
  <si>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</si>
  <si>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</si>
  <si>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</si>
  <si>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</si>
  <si>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</si>
  <si>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</si>
  <si>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</si>
  <si>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</si>
  <si>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</si>
  <si>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</si>
  <si>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</si>
  <si>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</si>
  <si>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</si>
  <si>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</si>
  <si>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</si>
  <si>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</si>
  <si>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</si>
  <si>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</si>
  <si>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</si>
  <si>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</si>
  <si>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</si>
  <si>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</si>
  <si>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</si>
  <si>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</si>
  <si>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</si>
  <si>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</si>
  <si>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</si>
  <si>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</si>
  <si>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</si>
  <si>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</si>
  <si>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</si>
  <si>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</si>
  <si>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</si>
  <si>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</si>
  <si>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</si>
  <si>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</si>
  <si>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</si>
  <si>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</si>
  <si>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</si>
  <si>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</si>
  <si>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</si>
  <si>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</si>
  <si>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</si>
  <si>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</si>
  <si>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</si>
  <si>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</si>
  <si>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</si>
  <si>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</si>
  <si>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</si>
  <si>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</si>
  <si>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</si>
  <si>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</si>
  <si>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</si>
  <si>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</si>
  <si>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</si>
  <si>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</si>
  <si>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</si>
  <si>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</si>
  <si>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</si>
  <si>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</si>
  <si>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</si>
  <si>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</si>
  <si>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</si>
  <si>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</si>
  <si>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</si>
  <si>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</si>
  <si>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</si>
  <si>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</si>
  <si>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</si>
  <si>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</si>
  <si>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</si>
  <si>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</si>
  <si>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</si>
  <si>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</si>
  <si>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</si>
  <si>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</si>
  <si>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</si>
  <si>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</si>
  <si>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</si>
  <si>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</si>
  <si>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</si>
  <si>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</si>
  <si>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</si>
  <si>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</si>
  <si>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</si>
  <si>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</si>
  <si>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</si>
  <si>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</si>
  <si>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</si>
  <si>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</si>
  <si>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</si>
  <si>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</si>
  <si>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</si>
  <si>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</si>
  <si>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</si>
  <si>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</si>
  <si>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</si>
  <si>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</si>
  <si>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</si>
  <si>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</si>
  <si>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</si>
  <si>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</si>
  <si>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</si>
  <si>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</si>
  <si>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</si>
  <si>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</si>
  <si>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</si>
  <si>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</si>
  <si>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</si>
  <si>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</si>
  <si>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</si>
  <si>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</si>
  <si>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</si>
  <si>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</si>
  <si>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</si>
  <si>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</si>
  <si>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</si>
  <si>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</si>
  <si>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</si>
  <si>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</si>
  <si>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</si>
  <si>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</si>
  <si>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</si>
  <si>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</si>
  <si>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</si>
  <si>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</si>
  <si>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</si>
  <si>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</si>
  <si>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</si>
  <si>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</si>
  <si>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</si>
  <si>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</si>
  <si>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</si>
  <si>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</si>
  <si>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</si>
  <si>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</si>
  <si>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</si>
  <si>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</si>
  <si>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</si>
  <si>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</si>
  <si>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</si>
  <si>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</si>
  <si>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</si>
  <si>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</si>
  <si>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</si>
  <si>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</si>
  <si>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</si>
  <si>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</si>
  <si>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</si>
  <si>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</si>
  <si>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</si>
  <si>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</si>
  <si>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</si>
  <si>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</si>
  <si>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</si>
  <si>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</si>
  <si>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</si>
  <si>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</si>
  <si>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</si>
  <si>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</si>
  <si>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</si>
  <si>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</si>
  <si>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</si>
  <si>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</si>
  <si>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</si>
  <si>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</si>
  <si>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</si>
  <si>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</si>
  <si>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</si>
  <si>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</si>
  <si>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</si>
  <si>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</si>
  <si>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</si>
  <si>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</si>
  <si>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</si>
  <si>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</si>
  <si>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</si>
  <si>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</si>
  <si>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</si>
  <si>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</si>
  <si>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</si>
  <si>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</si>
  <si>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</si>
  <si>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</si>
  <si>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</si>
  <si>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</si>
  <si>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</si>
  <si>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</si>
  <si>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</si>
  <si>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</si>
  <si>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</si>
  <si>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</si>
  <si>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</si>
  <si>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</si>
  <si>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</si>
  <si>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</si>
  <si>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</si>
  <si>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</si>
  <si>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</si>
  <si>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</si>
  <si>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</si>
  <si>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</si>
  <si>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</si>
  <si>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</si>
  <si>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</si>
  <si>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</si>
  <si>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</si>
  <si>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</si>
  <si>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</si>
  <si>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</si>
  <si>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</si>
  <si>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</si>
  <si>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</si>
  <si>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</si>
  <si>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</si>
  <si>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</si>
  <si>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</si>
  <si>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</si>
  <si>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</si>
  <si>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</si>
  <si>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</si>
  <si>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</si>
  <si>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</si>
  <si>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</si>
  <si>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</si>
  <si>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</si>
  <si>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</si>
  <si>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</si>
  <si>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</si>
  <si>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</si>
  <si>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</si>
  <si>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</si>
  <si>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</si>
  <si>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</si>
  <si>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</si>
  <si>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</si>
  <si>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</si>
  <si>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</si>
  <si>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</si>
  <si>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</si>
  <si>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</si>
  <si>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</si>
  <si>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</si>
  <si>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</si>
  <si>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</si>
  <si>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</si>
  <si>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</si>
  <si>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</si>
  <si>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</si>
  <si>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</si>
  <si>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</si>
  <si>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</si>
  <si>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</si>
  <si>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</si>
  <si>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</si>
  <si>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</si>
  <si>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</si>
  <si>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</si>
  <si>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</si>
  <si>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</si>
  <si>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</si>
  <si>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</si>
  <si>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</si>
  <si>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</si>
  <si>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</si>
  <si>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</si>
  <si>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</si>
  <si>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</si>
  <si>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</si>
  <si>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</si>
  <si>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</si>
  <si>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</si>
  <si>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</si>
  <si>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</si>
  <si>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</si>
  <si>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</si>
  <si>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</si>
  <si>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</si>
  <si>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</si>
  <si>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</si>
  <si>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</si>
  <si>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</si>
  <si>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</si>
  <si>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</si>
  <si>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</si>
  <si>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</si>
  <si>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</si>
  <si>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</si>
  <si>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</si>
  <si>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</si>
  <si>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</si>
  <si>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</si>
  <si>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</si>
  <si>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</si>
  <si>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</si>
  <si>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</si>
  <si>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</si>
  <si>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</si>
  <si>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</si>
  <si>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</si>
  <si>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</si>
  <si>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</si>
  <si>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</si>
  <si>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</si>
  <si>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</si>
  <si>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</si>
  <si>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</si>
  <si>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</si>
  <si>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</si>
  <si>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</si>
  <si>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</si>
  <si>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</si>
  <si>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</si>
  <si>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</si>
  <si>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</si>
  <si>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</si>
  <si>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</si>
  <si>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</si>
  <si>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</si>
  <si>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</si>
  <si>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</si>
  <si>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</si>
  <si>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</si>
  <si>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</si>
  <si>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</si>
  <si>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</si>
  <si>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</si>
  <si>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</si>
  <si>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</si>
  <si>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</si>
  <si>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</si>
  <si>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</si>
  <si>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</si>
  <si>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</si>
  <si>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</si>
  <si>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</si>
  <si>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</si>
  <si>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</si>
  <si>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</si>
  <si>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</si>
  <si>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</si>
  <si>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</si>
  <si>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</si>
  <si>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</si>
  <si>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</si>
  <si>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</si>
  <si>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</si>
  <si>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</si>
  <si>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</si>
  <si>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</si>
  <si>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</si>
  <si>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</si>
  <si>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</si>
  <si>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</si>
  <si>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</si>
  <si>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</si>
  <si>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</si>
  <si>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</si>
  <si>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</si>
  <si>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</si>
  <si>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</si>
  <si>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</si>
  <si>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</si>
  <si>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</si>
  <si>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</si>
  <si>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</si>
  <si>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</si>
  <si>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</si>
  <si>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</si>
  <si>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</si>
  <si>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</si>
  <si>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</si>
  <si>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</si>
  <si>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</si>
  <si>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</si>
  <si>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</si>
  <si>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</si>
  <si>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</si>
  <si>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</si>
  <si>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</si>
  <si>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</si>
  <si>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</si>
  <si>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</si>
  <si>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</si>
  <si>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</si>
  <si>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</si>
  <si>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</si>
  <si>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</si>
  <si>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</si>
  <si>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</si>
  <si>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</si>
  <si>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</si>
  <si>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</si>
  <si>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</si>
  <si>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</si>
  <si>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</si>
  <si>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</si>
  <si>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</si>
  <si>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</si>
  <si>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</si>
  <si>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</si>
  <si>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</si>
  <si>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</si>
  <si>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</si>
  <si>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</si>
  <si>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</si>
  <si>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</si>
  <si>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</si>
  <si>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</si>
  <si>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</si>
  <si>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</si>
  <si>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</si>
  <si>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</si>
  <si>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</si>
  <si>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</si>
  <si>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</si>
  <si>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</si>
  <si>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</si>
  <si>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</si>
  <si>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</si>
  <si>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</si>
  <si>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</si>
  <si>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</si>
  <si>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</si>
  <si>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</si>
  <si>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</si>
  <si>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</si>
  <si>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</si>
  <si>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</si>
  <si>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</si>
  <si>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</si>
  <si>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</si>
  <si>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</si>
  <si>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</si>
  <si>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</si>
  <si>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</si>
  <si>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</si>
  <si>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</si>
  <si>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</si>
  <si>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</si>
  <si>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</si>
  <si>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</si>
  <si>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</si>
  <si>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</si>
  <si>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</si>
  <si>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</si>
  <si>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</si>
  <si>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</si>
  <si>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</si>
  <si>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</si>
  <si>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</si>
  <si>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</si>
  <si>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</si>
  <si>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</si>
  <si>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</si>
  <si>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</si>
  <si>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</si>
  <si>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</si>
  <si>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</si>
  <si>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</si>
  <si>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</si>
  <si>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</si>
  <si>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</si>
  <si>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</si>
  <si>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</si>
  <si>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</si>
  <si>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</si>
  <si>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</si>
  <si>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</si>
  <si>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</si>
  <si>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</si>
  <si>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</si>
  <si>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</si>
  <si>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</si>
  <si>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</si>
  <si>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</si>
  <si>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</si>
  <si>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</si>
  <si>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</si>
  <si>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</si>
  <si>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</si>
  <si>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</si>
  <si>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</si>
  <si>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</si>
  <si>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</si>
  <si>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</si>
  <si>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</si>
  <si>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</si>
  <si>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</si>
  <si>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</si>
  <si>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</si>
  <si>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</si>
  <si>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</si>
  <si>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</si>
  <si>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</si>
  <si>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</si>
  <si>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</si>
  <si>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</si>
  <si>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</si>
  <si>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</si>
  <si>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</si>
  <si>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</si>
  <si>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</si>
  <si>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</si>
  <si>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</si>
  <si>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</si>
  <si>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</si>
  <si>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</si>
  <si>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</si>
  <si>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</si>
  <si>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</si>
  <si>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</si>
  <si>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</si>
  <si>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</si>
  <si>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</si>
  <si>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</si>
  <si>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</si>
  <si>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</si>
  <si>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</si>
  <si>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</si>
  <si>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</si>
  <si>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</si>
  <si>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</si>
  <si>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</si>
  <si>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</si>
  <si>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</si>
  <si>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</si>
  <si>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</si>
  <si>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</si>
  <si>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</si>
  <si>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</si>
  <si>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</si>
  <si>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</si>
  <si>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</si>
  <si>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</si>
  <si>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</si>
  <si>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</si>
  <si>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</si>
  <si>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</si>
  <si>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</si>
  <si>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</si>
  <si>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</si>
  <si>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</si>
  <si>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</si>
  <si>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</si>
  <si>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</si>
  <si>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</si>
  <si>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</si>
  <si>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</si>
  <si>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</si>
  <si>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</si>
  <si>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</si>
  <si>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</si>
  <si>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</si>
  <si>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</si>
  <si>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</si>
  <si>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</si>
  <si>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</si>
  <si>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</si>
  <si>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</si>
  <si>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</si>
  <si>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</si>
  <si>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</si>
  <si>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</si>
  <si>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</si>
  <si>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</si>
  <si>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</si>
  <si>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</si>
  <si>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</si>
  <si>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</si>
  <si>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</si>
  <si>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</si>
  <si>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</si>
  <si>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</si>
  <si>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</si>
  <si>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</si>
  <si>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</si>
  <si>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</si>
  <si>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</si>
  <si>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</si>
  <si>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</si>
  <si>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</si>
  <si>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</si>
  <si>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</si>
  <si>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</si>
  <si>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</si>
  <si>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</si>
  <si>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</si>
  <si>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</si>
  <si>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</si>
  <si>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</si>
  <si>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</si>
  <si>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</si>
  <si>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</si>
  <si>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</si>
  <si>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</si>
  <si>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</si>
  <si>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</si>
  <si>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</si>
  <si>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</si>
  <si>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</si>
  <si>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</si>
  <si>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</si>
  <si>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</si>
  <si>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</si>
  <si>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</si>
  <si>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</si>
  <si>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</si>
  <si>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</si>
  <si>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</si>
  <si>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</si>
  <si>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</si>
  <si>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</si>
  <si>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</si>
  <si>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</si>
  <si>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</si>
  <si>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</si>
  <si>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</si>
  <si>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</si>
  <si>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</si>
  <si>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</si>
  <si>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</si>
  <si>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</si>
  <si>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</si>
  <si>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</si>
  <si>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</si>
  <si>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</si>
  <si>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</si>
  <si>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</si>
  <si>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</si>
  <si>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</si>
  <si>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</si>
  <si>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</si>
  <si>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</si>
  <si>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</si>
  <si>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</si>
  <si>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</si>
  <si>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</si>
  <si>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</si>
  <si>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</si>
  <si>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</si>
  <si>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</si>
  <si>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</si>
  <si>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</si>
  <si>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</si>
  <si>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</si>
  <si>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</si>
  <si>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</si>
  <si>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</si>
  <si>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</si>
  <si>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</si>
  <si>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</si>
  <si>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</si>
  <si>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</si>
  <si>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</si>
  <si>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</si>
  <si>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</si>
  <si>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</si>
  <si>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</si>
  <si>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</si>
  <si>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</si>
  <si>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</si>
  <si>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</si>
  <si>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</si>
  <si>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</si>
  <si>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</si>
  <si>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</si>
  <si>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</si>
  <si>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</si>
  <si>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</si>
  <si>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</si>
  <si>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</si>
  <si>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</si>
  <si>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</si>
  <si>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</si>
  <si>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</si>
  <si>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</si>
  <si>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</si>
  <si>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</si>
  <si>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</si>
  <si>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</si>
  <si>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</si>
  <si>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</si>
  <si>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</si>
  <si>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</si>
  <si>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</si>
  <si>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</si>
  <si>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</si>
  <si>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</si>
  <si>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</si>
  <si>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</si>
  <si>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</si>
  <si>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</si>
  <si>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</si>
  <si>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</si>
  <si>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</si>
  <si>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</si>
  <si>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</si>
  <si>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</si>
  <si>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</si>
  <si>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</si>
  <si>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</si>
  <si>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</si>
  <si>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</si>
  <si>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</si>
  <si>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</si>
  <si>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</si>
  <si>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</si>
  <si>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</si>
  <si>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</si>
  <si>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</si>
  <si>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</si>
  <si>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</si>
  <si>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</si>
  <si>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</si>
  <si>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</si>
  <si>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</si>
  <si>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</si>
  <si>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</si>
  <si>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</si>
  <si>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</si>
  <si>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</si>
  <si>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</si>
  <si>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</si>
  <si>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</si>
  <si>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</si>
  <si>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</si>
  <si>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</si>
  <si>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</si>
  <si>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</si>
  <si>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</si>
  <si>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</si>
  <si>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</si>
  <si>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</si>
  <si>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</si>
  <si>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</si>
  <si>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</si>
  <si>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</si>
  <si>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</si>
  <si>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</si>
  <si>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</si>
  <si>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</si>
  <si>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</si>
  <si>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</si>
  <si>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</si>
  <si>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</si>
  <si>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</si>
  <si>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</si>
  <si>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</si>
  <si>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</si>
  <si>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</si>
  <si>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</si>
  <si>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</si>
  <si>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</si>
  <si>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</si>
  <si>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</si>
  <si>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</si>
  <si>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</si>
  <si>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</si>
  <si>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</si>
  <si>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</si>
  <si>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</si>
  <si>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</si>
  <si>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</si>
  <si>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</si>
  <si>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</si>
  <si>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</si>
  <si>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</si>
  <si>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</si>
  <si>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</si>
  <si>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</si>
  <si>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</si>
  <si>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</si>
  <si>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</si>
  <si>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</si>
  <si>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</si>
  <si>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</si>
  <si>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</si>
  <si>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</si>
  <si>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</si>
  <si>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</si>
  <si>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</si>
  <si>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</si>
  <si>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</si>
  <si>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</si>
  <si>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</si>
  <si>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</si>
  <si>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</si>
  <si>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</si>
  <si>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</si>
  <si>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</si>
  <si>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</si>
  <si>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</si>
  <si>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</si>
  <si>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</si>
  <si>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</si>
  <si>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</si>
  <si>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</si>
  <si>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</si>
  <si>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</si>
  <si>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</si>
  <si>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</si>
  <si>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</si>
  <si>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</si>
  <si>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</si>
  <si>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</si>
  <si>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</si>
  <si>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</si>
  <si>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</si>
  <si>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</si>
  <si>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</si>
  <si>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</si>
  <si>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</si>
  <si>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</si>
  <si>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</si>
  <si>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</si>
  <si>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</si>
  <si>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</si>
  <si>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</si>
  <si>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</si>
  <si>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</si>
  <si>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</si>
  <si>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</si>
  <si>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</si>
  <si>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</si>
  <si>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</si>
  <si>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</si>
  <si>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</si>
  <si>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</si>
  <si>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</si>
  <si>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</si>
  <si>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</si>
  <si>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</si>
  <si>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</si>
  <si>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</si>
  <si>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</si>
  <si>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</si>
  <si>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</si>
  <si>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</si>
  <si>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</si>
  <si>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</si>
  <si>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</si>
  <si>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</si>
  <si>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</si>
  <si>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</si>
  <si>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</si>
  <si>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</si>
  <si>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</si>
  <si>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</si>
  <si>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</si>
  <si>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</si>
  <si>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</si>
  <si>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</si>
  <si>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</si>
  <si>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</si>
  <si>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</si>
  <si>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</si>
  <si>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</si>
  <si>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</si>
  <si>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</si>
  <si>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</si>
  <si>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</si>
  <si>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</si>
  <si>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</si>
  <si>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</si>
  <si>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</si>
  <si>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</si>
  <si>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</si>
  <si>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</si>
  <si>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</si>
  <si>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</si>
  <si>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</si>
  <si>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</si>
  <si>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</si>
  <si>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</si>
  <si>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</si>
  <si>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</si>
  <si>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</si>
  <si>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</si>
  <si>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</si>
  <si>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</si>
  <si>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</si>
  <si>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</si>
  <si>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</si>
  <si>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</si>
  <si>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</si>
  <si>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</si>
  <si>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</si>
  <si>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</si>
  <si>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</si>
  <si>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</si>
  <si>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</si>
  <si>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</si>
  <si>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</si>
  <si>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</si>
  <si>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</si>
  <si>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</si>
  <si>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</si>
  <si>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</si>
  <si>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</si>
  <si>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</si>
  <si>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</si>
  <si>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</si>
  <si>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</si>
  <si>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</si>
  <si>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</si>
  <si>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</si>
  <si>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</si>
  <si>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</si>
  <si>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</si>
  <si>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</si>
  <si>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</si>
  <si>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</si>
  <si>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</si>
  <si>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</si>
  <si>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</si>
  <si>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</si>
  <si>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</si>
  <si>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</si>
  <si>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</si>
  <si>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</si>
  <si>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</si>
  <si>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</si>
  <si>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</si>
  <si>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</si>
  <si>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</si>
  <si>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</si>
  <si>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</si>
  <si>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</si>
  <si>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</si>
  <si>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</si>
  <si>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</si>
  <si>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</si>
  <si>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</si>
  <si>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</si>
  <si>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</si>
  <si>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</si>
  <si>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</si>
  <si>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</si>
  <si>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</si>
  <si>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</si>
  <si>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</si>
  <si>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</si>
  <si>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</si>
  <si>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</si>
  <si>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</si>
  <si>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</si>
  <si>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</si>
  <si>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</si>
  <si>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</si>
  <si>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</si>
  <si>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</si>
  <si>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</si>
  <si>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</si>
  <si>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</si>
  <si>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</si>
  <si>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</si>
  <si>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</si>
  <si>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</si>
  <si>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</si>
  <si>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</si>
  <si>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</si>
  <si>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</si>
  <si>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</si>
  <si>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</si>
  <si>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</si>
  <si>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</si>
  <si>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</si>
  <si>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</si>
  <si>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</si>
  <si>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</si>
  <si>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</si>
  <si>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</si>
  <si>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</si>
  <si>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</si>
  <si>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</si>
  <si>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</si>
  <si>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</si>
  <si>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</si>
  <si>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</si>
  <si>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</si>
  <si>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</si>
  <si>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</si>
  <si>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</si>
  <si>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</si>
  <si>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</si>
  <si>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</si>
  <si>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</si>
  <si>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</si>
  <si>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</si>
  <si>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</si>
  <si>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</si>
  <si>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</si>
  <si>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</si>
  <si>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</si>
  <si>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</si>
  <si>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</si>
  <si>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</si>
  <si>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</si>
  <si>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</si>
  <si>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</si>
  <si>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</si>
  <si>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</si>
  <si>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</si>
  <si>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</si>
  <si>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</si>
  <si>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</si>
  <si>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</si>
  <si>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</si>
  <si>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</si>
  <si>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</si>
  <si>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</si>
  <si>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</si>
  <si>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</si>
  <si>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</si>
  <si>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</si>
  <si>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</si>
  <si>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</si>
  <si>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</si>
  <si>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</si>
  <si>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</si>
  <si>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</si>
  <si>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</si>
  <si>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</si>
  <si>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</si>
  <si>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</si>
  <si>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</si>
  <si>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</si>
  <si>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</si>
  <si>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</si>
  <si>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</si>
  <si>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</si>
  <si>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</si>
  <si>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</si>
  <si>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</si>
  <si>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</si>
  <si>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</si>
  <si>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</si>
  <si>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</si>
  <si>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</si>
  <si>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</si>
  <si>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</si>
  <si>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</si>
  <si>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</si>
  <si>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</si>
  <si>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</si>
  <si>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</si>
  <si>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</si>
  <si>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</si>
  <si>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</si>
  <si>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</si>
  <si>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</si>
  <si>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</si>
  <si>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</si>
  <si>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</si>
  <si>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</si>
  <si>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</si>
  <si>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</si>
  <si>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</si>
  <si>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</si>
  <si>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</si>
  <si>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</si>
  <si>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</si>
  <si>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</si>
  <si>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</si>
  <si>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</si>
  <si>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</si>
  <si>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</si>
  <si>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</si>
  <si>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</si>
  <si>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</si>
  <si>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</si>
  <si>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</si>
  <si>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</si>
  <si>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</si>
  <si>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</si>
  <si>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</si>
  <si>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</si>
  <si>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</si>
  <si>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</si>
  <si>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</si>
  <si>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</si>
  <si>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</si>
  <si>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</si>
  <si>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</si>
  <si>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</si>
  <si>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</si>
  <si>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</si>
  <si>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</si>
  <si>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</si>
  <si>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</si>
  <si>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</si>
  <si>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</si>
  <si>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</si>
  <si>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</si>
  <si>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</si>
  <si>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</si>
  <si>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</si>
  <si>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</si>
  <si>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</si>
  <si>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</si>
  <si>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</si>
  <si>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</si>
  <si>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</si>
  <si>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</si>
  <si>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</si>
  <si>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</si>
  <si>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</si>
  <si>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</si>
  <si>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</si>
  <si>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</si>
  <si>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</si>
  <si>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</si>
  <si>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</si>
  <si>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</si>
  <si>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</si>
  <si>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</si>
  <si>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</si>
  <si>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</si>
  <si>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</si>
  <si>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</si>
  <si>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</si>
  <si>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</si>
  <si>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</si>
  <si>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</si>
  <si>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</si>
  <si>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</si>
  <si>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</si>
  <si>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</si>
  <si>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</si>
  <si>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</si>
  <si>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</si>
  <si>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</si>
  <si>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</si>
  <si>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</si>
  <si>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</si>
  <si>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</si>
  <si>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</si>
  <si>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</si>
  <si>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</si>
  <si>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</si>
  <si>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</si>
  <si>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</si>
  <si>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</si>
  <si>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</si>
  <si>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</si>
  <si>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</si>
  <si>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</si>
  <si>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</si>
  <si>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</si>
  <si>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</si>
  <si>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</si>
  <si>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</si>
  <si>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</si>
  <si>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</si>
  <si>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</si>
  <si>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</si>
  <si>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</si>
  <si>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</si>
  <si>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</si>
  <si>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</si>
  <si>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</si>
  <si>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</si>
  <si>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</si>
  <si>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</si>
  <si>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</si>
  <si>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</si>
  <si>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</si>
  <si>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</si>
  <si>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</si>
  <si>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</si>
  <si>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</si>
  <si>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</si>
  <si>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</si>
  <si>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</si>
  <si>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</si>
  <si>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</si>
  <si>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</si>
  <si>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</si>
  <si>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</si>
  <si>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</si>
  <si>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</si>
  <si>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</si>
  <si>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</si>
  <si>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</si>
  <si>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</si>
  <si>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</si>
  <si>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</si>
  <si>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</si>
  <si>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</si>
  <si>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</si>
  <si>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</si>
  <si>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</si>
  <si>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</si>
  <si>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</si>
  <si>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</si>
  <si>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</si>
  <si>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</si>
  <si>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</si>
  <si>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</si>
  <si>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</si>
  <si>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</si>
  <si>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</si>
  <si>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</si>
  <si>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</si>
  <si>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</si>
  <si>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</si>
  <si>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</si>
  <si>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</si>
  <si>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</si>
  <si>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</si>
  <si>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</si>
  <si>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</si>
  <si>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</si>
  <si>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</si>
  <si>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</si>
  <si>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</si>
  <si>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</si>
  <si>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</si>
  <si>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</si>
  <si>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</si>
  <si>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</si>
  <si>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</si>
  <si>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</si>
  <si>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</si>
  <si>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</si>
  <si>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</si>
  <si>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</si>
  <si>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</si>
  <si>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</si>
  <si>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</si>
  <si>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</si>
  <si>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</si>
  <si>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</si>
  <si>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</si>
  <si>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</si>
  <si>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</si>
  <si>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</si>
  <si>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</si>
  <si>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</si>
  <si>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</si>
  <si>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</si>
  <si>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</si>
  <si>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</si>
  <si>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</si>
  <si>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</si>
  <si>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</si>
  <si>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</si>
  <si>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</si>
  <si>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</si>
  <si>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</si>
  <si>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</si>
  <si>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</si>
  <si>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</si>
  <si>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</si>
  <si>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</si>
  <si>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</si>
  <si>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</si>
  <si>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</si>
  <si>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</si>
  <si>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</si>
  <si>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</si>
  <si>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</si>
  <si>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</si>
  <si>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</si>
  <si>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</si>
  <si>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</si>
  <si>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</si>
  <si>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</si>
  <si>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</si>
  <si>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</si>
  <si>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</si>
  <si>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</si>
  <si>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</si>
  <si>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</si>
  <si>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</si>
  <si>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</si>
  <si>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</si>
  <si>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</si>
  <si>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</si>
  <si>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</si>
  <si>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</si>
  <si>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</si>
  <si>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</si>
  <si>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</si>
  <si>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</si>
  <si>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</si>
  <si>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</si>
  <si>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</si>
  <si>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</si>
  <si>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</si>
  <si>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</si>
  <si>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</si>
  <si>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</si>
  <si>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</si>
  <si>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</si>
  <si>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</si>
  <si>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</si>
  <si>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</si>
  <si>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</si>
  <si>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</si>
  <si>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</si>
  <si>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</si>
  <si>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</si>
  <si>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</si>
  <si>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</si>
  <si>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</si>
  <si>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</si>
  <si>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</si>
  <si>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</si>
  <si>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</si>
  <si>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</si>
  <si>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</si>
  <si>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</si>
  <si>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</si>
  <si>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</si>
  <si>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</si>
  <si>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</si>
  <si>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</si>
  <si>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</si>
  <si>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</si>
  <si>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</si>
  <si>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</si>
  <si>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</si>
  <si>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</si>
  <si>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</si>
  <si>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</si>
  <si>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</si>
  <si>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</si>
  <si>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</si>
  <si>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</si>
  <si>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</si>
  <si>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</si>
  <si>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</si>
  <si>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</si>
  <si>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</si>
  <si>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</si>
  <si>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</si>
  <si>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</si>
  <si>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</si>
  <si>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</si>
  <si>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</si>
  <si>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</si>
  <si>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</si>
  <si>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</si>
  <si>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</si>
  <si>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</si>
  <si>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</si>
  <si>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</si>
  <si>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</si>
  <si>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</si>
  <si>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</si>
  <si>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</si>
  <si>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</si>
  <si>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</si>
  <si>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</si>
  <si>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</si>
  <si>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</si>
  <si>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</si>
  <si>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</si>
  <si>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</si>
  <si>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</si>
  <si>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</si>
  <si>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</si>
  <si>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</si>
  <si>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</si>
  <si>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</si>
  <si>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</si>
  <si>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</si>
  <si>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</si>
  <si>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</si>
  <si>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</si>
  <si>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</si>
  <si>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</si>
  <si>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</si>
  <si>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</si>
  <si>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</si>
  <si>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</si>
  <si>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</si>
  <si>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</si>
  <si>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</si>
  <si>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</si>
  <si>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</si>
  <si>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</si>
  <si>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</si>
  <si>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</si>
  <si>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</si>
  <si>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</si>
  <si>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</si>
  <si>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</si>
  <si>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</si>
  <si>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</si>
  <si>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</si>
  <si>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</si>
  <si>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</si>
  <si>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</si>
  <si>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</si>
  <si>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</si>
  <si>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</si>
  <si>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</si>
  <si>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</si>
  <si>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</si>
  <si>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</si>
  <si>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</si>
  <si>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</si>
  <si>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</si>
  <si>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</si>
  <si>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</si>
  <si>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</si>
  <si>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</si>
  <si>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</si>
  <si>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</si>
  <si>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</si>
  <si>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</si>
  <si>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</si>
  <si>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</si>
  <si>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</si>
  <si>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</si>
  <si>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</si>
  <si>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</si>
  <si>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</si>
  <si>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</si>
  <si>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</si>
  <si>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</si>
  <si>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</si>
  <si>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</si>
  <si>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</si>
  <si>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</si>
  <si>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</si>
  <si>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</si>
  <si>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</si>
  <si>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</si>
  <si>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</si>
  <si>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</si>
  <si>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</si>
  <si>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</si>
  <si>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</si>
  <si>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</si>
  <si>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</si>
  <si>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</si>
  <si>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</si>
  <si>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</si>
  <si>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</si>
  <si>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</si>
  <si>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</si>
  <si>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</si>
  <si>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</si>
  <si>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</si>
  <si>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</si>
  <si>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</si>
  <si>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</si>
  <si>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</si>
  <si>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</si>
  <si>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</si>
  <si>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</si>
  <si>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</si>
  <si>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</si>
  <si>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</si>
  <si>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</si>
  <si>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</si>
  <si>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</si>
  <si>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</si>
  <si>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</si>
  <si>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</si>
  <si>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</si>
  <si>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</si>
  <si>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</si>
  <si>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</si>
  <si>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</si>
  <si>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</si>
  <si>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</si>
  <si>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</si>
  <si>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</si>
  <si>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</si>
  <si>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</si>
  <si>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</si>
  <si>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</si>
  <si>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</si>
  <si>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</si>
  <si>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</si>
  <si>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</si>
  <si>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</si>
  <si>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</si>
  <si>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</si>
  <si>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</si>
  <si>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</si>
  <si>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</si>
  <si>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</si>
  <si>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</si>
  <si>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</si>
  <si>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</si>
  <si>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</si>
  <si>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</si>
  <si>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</si>
  <si>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</si>
  <si>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</si>
  <si>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</si>
  <si>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</si>
  <si>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</si>
  <si>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</si>
  <si>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</si>
  <si>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</si>
  <si>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</si>
  <si>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</si>
  <si>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</si>
  <si>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</si>
  <si>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</si>
  <si>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</si>
  <si>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</si>
  <si>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</si>
  <si>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</si>
  <si>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</si>
  <si>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</si>
  <si>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</si>
  <si>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</si>
  <si>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</si>
  <si>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</si>
  <si>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</si>
  <si>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</si>
  <si>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</si>
  <si>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</si>
  <si>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</si>
  <si>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</si>
  <si>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</si>
  <si>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</si>
  <si>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</si>
  <si>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</si>
  <si>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</si>
  <si>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</si>
  <si>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</si>
  <si>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</si>
  <si>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</si>
  <si>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</si>
  <si>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</si>
  <si>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</si>
  <si>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</si>
  <si>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</si>
  <si>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</si>
  <si>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</si>
  <si>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</si>
  <si>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</si>
  <si>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</si>
  <si>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</si>
  <si>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</si>
  <si>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</si>
  <si>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</si>
  <si>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</si>
  <si>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</si>
  <si>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</si>
  <si>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</si>
  <si>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</si>
  <si>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</si>
  <si>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</si>
  <si>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</si>
  <si>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</si>
  <si>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</si>
  <si>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</si>
  <si>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</si>
  <si>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</si>
  <si>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</si>
  <si>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</si>
  <si>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</si>
  <si>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</si>
  <si>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</si>
  <si>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</si>
  <si>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</si>
  <si>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</si>
  <si>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</si>
  <si>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</si>
  <si>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</si>
  <si>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</si>
  <si>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</si>
  <si>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</si>
  <si>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</si>
  <si>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</si>
  <si>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</si>
  <si>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</si>
  <si>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</si>
  <si>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</si>
  <si>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</si>
  <si>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</si>
  <si>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</si>
  <si>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</si>
  <si>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</si>
  <si>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</si>
  <si>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</si>
  <si>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</si>
  <si>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</si>
  <si>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</si>
  <si>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</si>
  <si>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</si>
  <si>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</si>
  <si>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</si>
  <si>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</si>
  <si>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</si>
  <si>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</si>
  <si>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</si>
  <si>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</si>
  <si>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</si>
  <si>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</si>
  <si>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</si>
  <si>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</si>
  <si>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</si>
  <si>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</si>
  <si>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</si>
  <si>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</si>
  <si>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</si>
  <si>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</si>
  <si>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</si>
  <si>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</si>
  <si>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</si>
  <si>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</si>
  <si>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</si>
  <si>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</si>
  <si>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</si>
  <si>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</si>
  <si>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</si>
  <si>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</si>
  <si>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</si>
  <si>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</si>
  <si>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</si>
  <si>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</si>
  <si>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</si>
  <si>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</si>
  <si>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</si>
  <si>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</si>
  <si>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</si>
  <si>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</si>
  <si>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</si>
  <si>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</si>
  <si>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</si>
  <si>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</si>
  <si>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</si>
  <si>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</si>
  <si>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</si>
  <si>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</si>
  <si>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</si>
  <si>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</si>
  <si>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</si>
  <si>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</si>
  <si>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</si>
  <si>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</si>
  <si>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</si>
  <si>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</si>
  <si>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</si>
  <si>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</si>
  <si>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</si>
  <si>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</si>
  <si>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</si>
  <si>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</si>
  <si>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</si>
  <si>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</si>
  <si>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</si>
  <si>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</si>
  <si>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</si>
  <si>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</si>
  <si>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</si>
  <si>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</si>
  <si>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</si>
  <si>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</si>
  <si>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</si>
  <si>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</si>
  <si>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</si>
  <si>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</si>
  <si>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</si>
  <si>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</si>
  <si>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</si>
  <si>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</si>
  <si>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</si>
  <si>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</si>
  <si>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</si>
  <si>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</si>
  <si>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</si>
  <si>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</si>
  <si>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</si>
  <si>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</si>
  <si>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</si>
  <si>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</si>
  <si>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</si>
  <si>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</si>
  <si>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</si>
  <si>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</si>
  <si>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</si>
  <si>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</si>
  <si>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</si>
  <si>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</si>
  <si>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</si>
  <si>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</si>
  <si>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</si>
  <si>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</si>
  <si>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</si>
  <si>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</si>
  <si>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</si>
  <si>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</si>
  <si>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</si>
  <si>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</si>
  <si>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</si>
  <si>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</si>
  <si>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</si>
  <si>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</si>
  <si>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</si>
  <si>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</si>
  <si>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</si>
  <si>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</si>
  <si>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</si>
  <si>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</si>
  <si>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</si>
  <si>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</si>
  <si>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</si>
  <si>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</si>
  <si>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</si>
  <si>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</si>
  <si>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</si>
  <si>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</si>
  <si>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</si>
  <si>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</si>
  <si>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</si>
  <si>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</si>
  <si>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</si>
  <si>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</si>
  <si>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</si>
  <si>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</si>
  <si>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</si>
  <si>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</si>
  <si>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</si>
  <si>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</si>
  <si>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</si>
  <si>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</si>
  <si>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</si>
  <si>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</si>
  <si>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</si>
  <si>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</si>
  <si>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</si>
  <si>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</si>
  <si>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</si>
  <si>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</si>
  <si>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</si>
  <si>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</si>
  <si>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</si>
  <si>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</si>
  <si>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</si>
  <si>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</si>
  <si>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</si>
  <si>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</si>
  <si>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</si>
  <si>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</si>
  <si>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</si>
  <si>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</si>
  <si>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</si>
  <si>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</si>
  <si>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</si>
  <si>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</si>
  <si>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</si>
  <si>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</si>
  <si>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</si>
  <si>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</si>
  <si>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</si>
  <si>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</si>
  <si>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</si>
  <si>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</si>
  <si>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</si>
  <si>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</si>
  <si>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</si>
  <si>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</si>
  <si>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</si>
  <si>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</si>
  <si>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</si>
  <si>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</si>
  <si>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</si>
  <si>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</si>
  <si>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</si>
  <si>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</si>
  <si>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</si>
  <si>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</si>
  <si>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</si>
  <si>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</si>
  <si>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</si>
  <si>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</si>
  <si>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</si>
  <si>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</si>
  <si>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</si>
  <si>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</si>
  <si>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</si>
  <si>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</si>
  <si>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</si>
  <si>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</si>
  <si>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</si>
  <si>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</si>
  <si>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</si>
  <si>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</si>
  <si>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</si>
  <si>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</si>
  <si>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</si>
  <si>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</si>
  <si>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</si>
  <si>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</si>
  <si>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</si>
  <si>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</si>
  <si>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</si>
  <si>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</si>
  <si>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</si>
  <si>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</si>
  <si>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</si>
  <si>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</si>
  <si>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</si>
  <si>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</si>
  <si>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</si>
  <si>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</si>
  <si>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</si>
  <si>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</si>
  <si>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</si>
  <si>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</si>
  <si>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</si>
  <si>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</si>
  <si>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</si>
  <si>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</si>
  <si>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</si>
  <si>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</si>
  <si>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</si>
  <si>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</si>
  <si>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</si>
  <si>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</si>
  <si>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</si>
  <si>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</si>
  <si>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</si>
  <si>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</si>
  <si>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</si>
  <si>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</si>
  <si>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</si>
  <si>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</si>
  <si>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</si>
  <si>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</si>
  <si>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</si>
  <si>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</si>
  <si>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</si>
  <si>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</si>
  <si>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</si>
  <si>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</si>
  <si>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</si>
  <si>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</si>
  <si>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</si>
  <si>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</si>
  <si>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</si>
  <si>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</si>
  <si>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</si>
  <si>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</si>
  <si>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</si>
  <si>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</si>
  <si>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</si>
  <si>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</si>
  <si>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</si>
  <si>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</si>
  <si>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</si>
  <si>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</si>
  <si>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</si>
  <si>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</si>
  <si>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</si>
  <si>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</si>
  <si>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</si>
  <si>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</si>
  <si>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</si>
  <si>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</si>
  <si>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</si>
  <si>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</si>
  <si>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</si>
  <si>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</si>
  <si>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</si>
  <si>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</si>
  <si>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</si>
  <si>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</si>
  <si>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</si>
  <si>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</si>
  <si>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</si>
  <si>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</si>
  <si>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</si>
  <si>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</si>
  <si>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</si>
  <si>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</si>
  <si>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</si>
  <si>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</si>
  <si>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</si>
  <si>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</si>
  <si>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</si>
  <si>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</si>
  <si>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</si>
  <si>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</si>
  <si>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</si>
  <si>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</si>
  <si>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</si>
  <si>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</si>
  <si>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</si>
  <si>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</si>
  <si>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</si>
  <si>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</si>
  <si>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</si>
  <si>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</si>
  <si>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</si>
  <si>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</si>
  <si>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</si>
  <si>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</si>
  <si>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</si>
  <si>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</si>
  <si>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</si>
  <si>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</si>
  <si>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</si>
  <si>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</si>
  <si>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</si>
  <si>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</si>
  <si>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</si>
  <si>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</si>
  <si>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</si>
  <si>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</si>
  <si>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</si>
  <si>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</si>
  <si>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</si>
  <si>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</si>
  <si>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</si>
  <si>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</si>
  <si>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</si>
  <si>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</si>
  <si>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</si>
  <si>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</si>
  <si>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</si>
  <si>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</si>
  <si>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</si>
  <si>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</si>
  <si>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</si>
  <si>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</si>
  <si>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</si>
  <si>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</si>
  <si>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</si>
  <si>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</si>
  <si>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</si>
  <si>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</si>
  <si>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</si>
  <si>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</si>
  <si>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</si>
  <si>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</si>
  <si>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</si>
  <si>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</si>
  <si>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</si>
  <si>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</si>
  <si>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</si>
  <si>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</si>
  <si>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</si>
  <si>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</si>
  <si>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</si>
  <si>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</si>
  <si>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</si>
  <si>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</si>
  <si>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</si>
  <si>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</si>
  <si>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</si>
  <si>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</si>
  <si>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</si>
  <si>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</si>
  <si>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</si>
  <si>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</si>
  <si>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</si>
  <si>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</si>
  <si>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</si>
  <si>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</si>
  <si>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</si>
  <si>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</si>
  <si>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</si>
  <si>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</si>
  <si>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</si>
  <si>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</si>
  <si>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</si>
  <si>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</si>
  <si>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</si>
  <si>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</si>
  <si>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</si>
  <si>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</si>
  <si>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</si>
  <si>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</si>
  <si>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</si>
  <si>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</si>
  <si>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</si>
  <si>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</si>
  <si>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</si>
  <si>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</si>
  <si>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</si>
  <si>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</si>
  <si>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</si>
  <si>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</si>
  <si>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</si>
  <si>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</si>
  <si>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</si>
  <si>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</si>
  <si>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</si>
  <si>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</si>
  <si>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</si>
  <si>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</si>
  <si>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</si>
  <si>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</si>
  <si>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</si>
  <si>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</si>
  <si>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</si>
  <si>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</si>
  <si>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</si>
  <si>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</si>
  <si>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</si>
  <si>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</si>
  <si>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</si>
  <si>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</si>
  <si>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</si>
  <si>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</si>
  <si>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</si>
  <si>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</si>
  <si>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</si>
  <si>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</si>
  <si>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</si>
  <si>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</si>
  <si>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</si>
  <si>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</si>
  <si>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</si>
  <si>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</si>
  <si>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</si>
  <si>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</si>
  <si>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</si>
  <si>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</si>
  <si>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</si>
  <si>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</si>
  <si>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</si>
  <si>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</si>
  <si>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</si>
  <si>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</si>
  <si>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</si>
  <si>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</si>
  <si>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</si>
  <si>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</si>
  <si>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</si>
  <si>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</si>
  <si>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</si>
  <si>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</si>
  <si>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</si>
  <si>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</si>
  <si>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</si>
  <si>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</si>
  <si>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</si>
  <si>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</si>
  <si>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</si>
  <si>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</si>
  <si>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</si>
  <si>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</si>
  <si>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</si>
  <si>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</si>
  <si>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</si>
  <si>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</si>
  <si>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</si>
  <si>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</si>
  <si>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</si>
  <si>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</si>
  <si>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</si>
  <si>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</si>
  <si>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</si>
  <si>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</si>
  <si>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</si>
  <si>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</si>
  <si>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</si>
  <si>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</si>
  <si>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</si>
  <si>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</si>
  <si>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</si>
  <si>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</si>
  <si>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</si>
  <si>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</si>
  <si>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</si>
  <si>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</si>
  <si>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</si>
  <si>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</si>
  <si>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</si>
  <si>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</si>
  <si>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</si>
  <si>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</si>
  <si>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</si>
  <si>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</si>
  <si>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</si>
  <si>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</si>
  <si>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</si>
  <si>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</si>
  <si>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</si>
  <si>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</si>
  <si>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</si>
  <si>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</si>
  <si>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</si>
  <si>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</si>
  <si>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</si>
  <si>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</si>
  <si>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</si>
  <si>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</si>
  <si>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</si>
  <si>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</si>
  <si>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</si>
  <si>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</si>
  <si>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</si>
  <si>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</si>
  <si>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</si>
  <si>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</si>
  <si>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</si>
  <si>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</si>
  <si>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</si>
  <si>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</si>
  <si>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</si>
  <si>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</si>
  <si>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</si>
  <si>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</si>
  <si>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</si>
  <si>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</si>
  <si>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</si>
  <si>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</si>
  <si>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</si>
  <si>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</si>
  <si>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</si>
  <si>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</si>
  <si>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</si>
  <si>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</si>
  <si>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</si>
  <si>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</si>
  <si>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</si>
  <si>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</si>
  <si>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</si>
  <si>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</si>
  <si>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</si>
  <si>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</si>
  <si>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</si>
  <si>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</si>
  <si>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</si>
  <si>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</si>
  <si>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</si>
  <si>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</si>
  <si>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</si>
  <si>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</si>
  <si>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</si>
  <si>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</si>
  <si>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</si>
  <si>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</si>
  <si>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</si>
  <si>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</si>
  <si>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</si>
  <si>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</si>
  <si>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</si>
  <si>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</si>
  <si>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</si>
  <si>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</si>
  <si>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</si>
  <si>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</si>
  <si>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</si>
  <si>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</si>
  <si>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</si>
  <si>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</si>
  <si>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</si>
  <si>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</si>
  <si>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</si>
  <si>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</si>
  <si>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</si>
  <si>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</si>
  <si>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</si>
  <si>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</si>
  <si>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</si>
  <si>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</si>
  <si>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</si>
  <si>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</si>
  <si>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</si>
  <si>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</si>
  <si>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</si>
  <si>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</si>
  <si>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</si>
  <si>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</si>
  <si>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</si>
  <si>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</si>
  <si>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</si>
  <si>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</si>
  <si>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</si>
  <si>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</si>
  <si>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</si>
  <si>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</si>
  <si>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</si>
  <si>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</si>
  <si>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</si>
  <si>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</si>
  <si>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</si>
  <si>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</si>
  <si>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</si>
  <si>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</si>
  <si>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</si>
  <si>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</si>
  <si>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</si>
  <si>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</si>
  <si>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</si>
  <si>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</si>
  <si>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</si>
  <si>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</si>
  <si>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</si>
  <si>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</si>
  <si>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</si>
  <si>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</si>
  <si>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</si>
  <si>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</si>
  <si>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</si>
  <si>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</si>
  <si>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</si>
  <si>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</si>
  <si>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</si>
  <si>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</si>
  <si>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</si>
  <si>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</si>
  <si>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</si>
  <si>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</si>
  <si>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</si>
  <si>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</si>
  <si>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</si>
  <si>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</si>
  <si>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</si>
  <si>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</si>
  <si>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</si>
  <si>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</si>
  <si>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</si>
  <si>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</si>
  <si>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</si>
  <si>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</si>
  <si>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</si>
  <si>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</si>
  <si>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</si>
  <si>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</si>
  <si>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</si>
  <si>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</si>
  <si>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</si>
  <si>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</si>
  <si>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</si>
  <si>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</si>
  <si>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</si>
  <si>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</si>
  <si>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</si>
  <si>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</si>
  <si>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</si>
  <si>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</si>
  <si>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</si>
  <si>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</si>
  <si>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</si>
  <si>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</si>
  <si>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</si>
  <si>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</si>
  <si>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</si>
  <si>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</si>
  <si>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</si>
  <si>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</si>
  <si>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</si>
  <si>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</si>
  <si>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</si>
  <si>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</si>
  <si>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</si>
  <si>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</si>
  <si>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</si>
  <si>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</si>
  <si>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</si>
  <si>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</si>
  <si>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</si>
  <si>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</si>
  <si>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</si>
  <si>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</si>
  <si>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</si>
  <si>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</si>
  <si>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</si>
  <si>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</si>
  <si>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</si>
  <si>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</si>
  <si>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</si>
  <si>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</si>
  <si>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</si>
  <si>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</si>
  <si>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</si>
  <si>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</si>
  <si>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</si>
  <si>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</si>
  <si>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</si>
  <si>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</si>
  <si>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</si>
  <si>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</si>
  <si>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</si>
  <si>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</si>
  <si>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</si>
  <si>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</si>
  <si>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</si>
  <si>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</si>
  <si>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</si>
  <si>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</si>
  <si>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</si>
  <si>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</si>
  <si>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</si>
  <si>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</si>
  <si>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</si>
  <si>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</si>
  <si>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</si>
  <si>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</si>
  <si>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</si>
  <si>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</si>
  <si>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</si>
  <si>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</si>
  <si>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</si>
  <si>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</si>
  <si>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</si>
  <si>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</si>
  <si>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</si>
  <si>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</si>
  <si>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</si>
  <si>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</si>
  <si>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</si>
  <si>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</si>
  <si>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</si>
  <si>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</si>
  <si>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</si>
  <si>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</si>
  <si>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</si>
  <si>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</si>
  <si>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</si>
  <si>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</si>
  <si>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</si>
  <si>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</si>
  <si>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</si>
  <si>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</si>
  <si>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</si>
  <si>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</si>
  <si>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</si>
  <si>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</si>
  <si>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</si>
  <si>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</si>
  <si>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</si>
  <si>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</si>
  <si>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</si>
  <si>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</si>
  <si>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</si>
  <si>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</si>
  <si>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</si>
  <si>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</si>
  <si>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</si>
  <si>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</si>
  <si>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</si>
  <si>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</si>
  <si>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</si>
  <si>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</si>
  <si>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</si>
  <si>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</si>
  <si>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</si>
  <si>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</si>
  <si>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</si>
  <si>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</si>
  <si>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</si>
  <si>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</si>
  <si>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</si>
  <si>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</si>
  <si>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</si>
  <si>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</si>
  <si>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</si>
  <si>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</si>
  <si>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</si>
  <si>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</si>
  <si>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</si>
  <si>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</si>
  <si>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</si>
  <si>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</si>
  <si>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</si>
  <si>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</si>
  <si>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</si>
  <si>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</si>
  <si>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</si>
  <si>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</si>
  <si>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</si>
  <si>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</si>
  <si>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</si>
  <si>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</si>
  <si>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</si>
  <si>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</si>
  <si>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</si>
  <si>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</si>
  <si>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</si>
  <si>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</si>
  <si>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</si>
  <si>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</si>
  <si>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</si>
  <si>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</si>
  <si>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</si>
  <si>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</si>
  <si>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</si>
  <si>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</si>
  <si>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</si>
  <si>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</si>
  <si>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</si>
  <si>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</si>
  <si>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</si>
  <si>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</si>
  <si>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</si>
  <si>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</si>
  <si>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</si>
  <si>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</si>
  <si>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</si>
  <si>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</si>
  <si>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</si>
  <si>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</si>
  <si>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</si>
  <si>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</si>
  <si>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</si>
  <si>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</si>
  <si>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</si>
  <si>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</si>
  <si>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</si>
  <si>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</si>
  <si>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</si>
  <si>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</si>
  <si>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</si>
  <si>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</si>
  <si>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</si>
  <si>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</si>
  <si>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</si>
  <si>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</si>
  <si>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</si>
  <si>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</si>
  <si>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</si>
  <si>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</si>
  <si>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</si>
  <si>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</si>
  <si>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</si>
  <si>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</si>
  <si>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</si>
  <si>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</si>
  <si>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</si>
  <si>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</si>
  <si>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</si>
  <si>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</si>
  <si>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</si>
  <si>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</si>
  <si>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</si>
  <si>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</si>
  <si>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</si>
  <si>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</si>
  <si>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</si>
  <si>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</si>
  <si>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</si>
  <si>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</si>
  <si>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</si>
  <si>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</si>
  <si>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</si>
  <si>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</si>
  <si>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</si>
  <si>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</si>
  <si>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</si>
  <si>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</si>
  <si>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</si>
  <si>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</si>
  <si>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</si>
  <si>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</si>
  <si>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</si>
  <si>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</si>
  <si>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</si>
  <si>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</si>
  <si>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</si>
  <si>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</si>
  <si>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</si>
  <si>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</si>
  <si>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</si>
  <si>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</si>
  <si>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</si>
  <si>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</si>
  <si>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</si>
  <si>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</si>
  <si>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</si>
  <si>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</si>
  <si>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</si>
  <si>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</si>
  <si>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</si>
  <si>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</si>
  <si>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</si>
  <si>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</si>
  <si>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</si>
  <si>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</si>
  <si>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</si>
  <si>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</si>
  <si>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</si>
  <si>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</si>
  <si>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</si>
  <si>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</si>
  <si>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</si>
  <si>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</si>
  <si>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</si>
  <si>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</si>
  <si>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</si>
  <si>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</si>
  <si>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</si>
  <si>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</si>
  <si>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</si>
  <si>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</si>
  <si>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</si>
  <si>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</si>
  <si>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</si>
  <si>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</si>
  <si>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</si>
  <si>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</si>
  <si>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</si>
  <si>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</si>
  <si>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</si>
  <si>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</si>
  <si>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</si>
  <si>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</si>
  <si>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</si>
  <si>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</si>
  <si>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</si>
  <si>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</si>
  <si>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</si>
  <si>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</si>
  <si>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</si>
  <si>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</si>
  <si>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</si>
  <si>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</si>
  <si>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</si>
  <si>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</si>
  <si>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</si>
  <si>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</si>
  <si>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</si>
  <si>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</si>
  <si>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</si>
  <si>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</si>
  <si>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</si>
  <si>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</si>
  <si>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</si>
  <si>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</si>
  <si>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</si>
  <si>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</si>
  <si>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</si>
  <si>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</si>
  <si>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</si>
  <si>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</si>
  <si>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</si>
  <si>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</si>
  <si>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</si>
  <si>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</si>
  <si>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</si>
  <si>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</si>
  <si>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</si>
  <si>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</si>
  <si>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</si>
  <si>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</si>
  <si>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</si>
  <si>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</si>
  <si>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</si>
  <si>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</si>
  <si>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</si>
  <si>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</si>
  <si>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</si>
  <si>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</si>
  <si>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</si>
  <si>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</si>
  <si>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</si>
  <si>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</si>
  <si>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</si>
  <si>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</si>
  <si>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</si>
  <si>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</si>
  <si>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</si>
  <si>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</si>
  <si>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</si>
  <si>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</si>
  <si>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</si>
  <si>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</si>
  <si>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</si>
  <si>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</si>
  <si>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</si>
  <si>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</si>
  <si>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</si>
  <si>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</si>
  <si>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</si>
  <si>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</si>
  <si>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</si>
  <si>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</si>
  <si>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</si>
  <si>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</si>
  <si>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</si>
  <si>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</si>
  <si>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</si>
  <si>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</si>
  <si>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</si>
  <si>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</si>
  <si>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</si>
  <si>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</si>
  <si>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</si>
  <si>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</si>
  <si>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</si>
  <si>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</si>
  <si>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</si>
  <si>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</si>
  <si>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</si>
  <si>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</si>
  <si>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</si>
  <si>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</si>
  <si>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</si>
  <si>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</si>
  <si>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</si>
  <si>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</si>
  <si>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</si>
  <si>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</si>
  <si>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</si>
  <si>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</si>
  <si>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</si>
  <si>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</si>
  <si>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</si>
  <si>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</si>
  <si>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</si>
  <si>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</si>
  <si>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</si>
  <si>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</si>
  <si>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</si>
  <si>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</si>
  <si>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</si>
  <si>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</si>
  <si>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</si>
  <si>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</si>
  <si>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</si>
  <si>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</si>
  <si>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</si>
  <si>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</si>
  <si>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</si>
  <si>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</si>
  <si>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</si>
  <si>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</si>
  <si>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</si>
  <si>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</si>
  <si>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</si>
  <si>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</si>
  <si>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</si>
  <si>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</si>
  <si>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</si>
  <si>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</si>
  <si>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</si>
  <si>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</si>
  <si>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</si>
  <si>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</si>
  <si>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</si>
  <si>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</si>
  <si>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</si>
  <si>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</si>
  <si>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</si>
  <si>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</si>
  <si>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</si>
  <si>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</si>
  <si>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</si>
  <si>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</si>
  <si>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</si>
  <si>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</si>
  <si>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</si>
  <si>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</si>
  <si>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</si>
  <si>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</si>
  <si>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</si>
  <si>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</si>
  <si>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</si>
  <si>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</si>
  <si>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</si>
  <si>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</si>
  <si>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</si>
  <si>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</si>
  <si>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</si>
  <si>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</si>
  <si>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</si>
  <si>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</si>
  <si>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</si>
  <si>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</si>
  <si>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</si>
  <si>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</si>
  <si>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</si>
  <si>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</si>
  <si>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</si>
  <si>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</si>
  <si>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</si>
  <si>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</si>
  <si>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</si>
  <si>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</si>
  <si>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</si>
  <si>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</si>
  <si>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</si>
  <si>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</si>
  <si>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</si>
  <si>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</si>
  <si>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</si>
  <si>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</si>
  <si>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</si>
  <si>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</si>
  <si>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</si>
  <si>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</si>
  <si>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</si>
  <si>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</si>
  <si>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</si>
  <si>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</si>
  <si>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</si>
  <si>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</si>
  <si>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</si>
  <si>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</si>
  <si>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</si>
  <si>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</si>
  <si>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</si>
  <si>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</si>
  <si>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</si>
  <si>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</si>
  <si>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</si>
  <si>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</si>
  <si>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</si>
  <si>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</si>
  <si>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</si>
  <si>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</si>
  <si>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</si>
  <si>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</si>
  <si>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</si>
  <si>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</si>
  <si>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</si>
  <si>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</si>
  <si>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</si>
  <si>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</si>
  <si>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</si>
  <si>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</si>
  <si>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</si>
  <si>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</si>
  <si>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</si>
  <si>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</si>
  <si>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</si>
  <si>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</si>
  <si>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</si>
  <si>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</si>
  <si>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</si>
  <si>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</si>
  <si>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</si>
  <si>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</si>
  <si>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</si>
  <si>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</si>
  <si>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</si>
  <si>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</si>
  <si>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</si>
  <si>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</si>
  <si>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</si>
  <si>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</si>
  <si>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</si>
  <si>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</si>
  <si>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</si>
  <si>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</si>
  <si>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</si>
  <si>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</si>
  <si>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</si>
  <si>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</si>
  <si>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</si>
  <si>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</si>
  <si>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</si>
  <si>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</si>
  <si>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</si>
  <si>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</si>
  <si>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</si>
  <si>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</si>
  <si>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</si>
  <si>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</si>
  <si>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</si>
  <si>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</si>
  <si>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</si>
  <si>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</si>
  <si>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</si>
  <si>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</si>
  <si>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</si>
  <si>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</si>
  <si>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</si>
  <si>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</si>
  <si>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</si>
  <si>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</si>
  <si>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</si>
  <si>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</si>
  <si>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</si>
  <si>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</si>
  <si>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</si>
  <si>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</si>
  <si>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</si>
  <si>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</si>
  <si>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</si>
  <si>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</si>
  <si>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</si>
  <si>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</si>
  <si>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</si>
  <si>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</si>
  <si>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</si>
  <si>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</si>
  <si>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</si>
  <si>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</si>
  <si>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</si>
  <si>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</si>
  <si>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</si>
  <si>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</si>
  <si>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</si>
  <si>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</si>
  <si>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</si>
  <si>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</si>
  <si>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</si>
  <si>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</si>
  <si>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</si>
  <si>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</si>
  <si>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</si>
  <si>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</si>
  <si>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</si>
  <si>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</si>
  <si>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</si>
  <si>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</si>
  <si>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</si>
  <si>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</si>
  <si>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</si>
  <si>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</si>
  <si>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</si>
  <si>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</si>
  <si>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</si>
  <si>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</si>
  <si>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</si>
  <si>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</si>
  <si>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</si>
  <si>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</si>
  <si>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</si>
  <si>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</si>
  <si>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</si>
  <si>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</si>
  <si>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</si>
  <si>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</si>
  <si>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</si>
  <si>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</si>
  <si>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</si>
  <si>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</si>
  <si>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</si>
  <si>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</si>
  <si>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</si>
  <si>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</si>
  <si>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</si>
  <si>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</si>
  <si>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</si>
  <si>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</si>
  <si>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</si>
  <si>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</si>
  <si>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</si>
  <si>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</si>
  <si>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</si>
  <si>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</si>
  <si>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</si>
  <si>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</si>
  <si>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</si>
  <si>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</si>
  <si>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</si>
  <si>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</si>
  <si>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</si>
  <si>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</si>
  <si>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</si>
  <si>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</si>
  <si>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</si>
  <si>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</si>
  <si>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</si>
  <si>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</si>
  <si>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</si>
  <si>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</si>
  <si>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</si>
  <si>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</si>
  <si>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</si>
  <si>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</si>
  <si>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</si>
  <si>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</si>
  <si>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</si>
  <si>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</si>
  <si>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</si>
  <si>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</si>
  <si>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</si>
  <si>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</si>
  <si>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</si>
  <si>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</si>
  <si>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</si>
  <si>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</si>
  <si>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</si>
  <si>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</si>
  <si>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</si>
  <si>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</si>
  <si>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</si>
  <si>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</si>
  <si>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</si>
  <si>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</si>
  <si>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</si>
  <si>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</si>
  <si>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</si>
  <si>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</si>
  <si>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</si>
  <si>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</si>
  <si>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</si>
  <si>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</si>
  <si>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</si>
  <si>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</si>
  <si>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</si>
  <si>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</si>
  <si>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</si>
  <si>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</si>
  <si>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</si>
  <si>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</si>
  <si>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</si>
  <si>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</si>
  <si>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</si>
  <si>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</si>
  <si>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</si>
  <si>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</si>
  <si>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</si>
  <si>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</si>
  <si>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</si>
  <si>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</si>
  <si>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</si>
  <si>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</si>
  <si>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</si>
  <si>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</si>
  <si>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</si>
  <si>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</si>
  <si>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</si>
  <si>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</si>
  <si>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</si>
  <si>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</si>
  <si>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</si>
  <si>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</si>
  <si>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</si>
  <si>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</si>
  <si>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</si>
  <si>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</si>
  <si>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</si>
  <si>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</si>
  <si>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</si>
  <si>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</si>
  <si>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</si>
  <si>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</si>
  <si>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</si>
  <si>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</si>
  <si>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</si>
  <si>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</si>
  <si>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</si>
  <si>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</si>
  <si>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</si>
  <si>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</si>
  <si>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</si>
  <si>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</si>
  <si>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</si>
  <si>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</si>
  <si>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</si>
  <si>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</si>
  <si>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</si>
  <si>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</si>
  <si>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</si>
  <si>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</si>
  <si>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</si>
  <si>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</si>
  <si>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</si>
  <si>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</si>
  <si>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</si>
  <si>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</si>
  <si>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</si>
  <si>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</si>
  <si>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</si>
  <si>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</si>
  <si>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</si>
  <si>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</si>
  <si>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</si>
  <si>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</si>
  <si>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</si>
  <si>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</si>
  <si>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</si>
  <si>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</si>
  <si>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</si>
  <si>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</si>
  <si>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</si>
  <si>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</si>
  <si>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</si>
  <si>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</si>
  <si>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</si>
  <si>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</si>
  <si>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</si>
  <si>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</si>
  <si>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</si>
  <si>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</si>
  <si>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</si>
  <si>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</si>
  <si>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</si>
  <si>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</si>
  <si>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</si>
  <si>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</si>
  <si>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</si>
  <si>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</si>
  <si>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</si>
  <si>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</si>
  <si>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</si>
  <si>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</si>
  <si>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</si>
  <si>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</si>
  <si>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</si>
  <si>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</si>
  <si>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</si>
  <si>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</si>
  <si>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</si>
  <si>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</si>
  <si>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</si>
  <si>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</si>
  <si>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</si>
  <si>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</si>
  <si>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</si>
  <si>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</si>
  <si>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</si>
  <si>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</si>
  <si>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</si>
  <si>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</si>
  <si>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</si>
  <si>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</si>
  <si>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</si>
  <si>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</si>
  <si>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</si>
  <si>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</si>
  <si>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</si>
  <si>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</si>
  <si>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</si>
  <si>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</si>
  <si>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</si>
  <si>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</si>
  <si>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</si>
  <si>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</si>
  <si>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</si>
  <si>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</si>
  <si>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</si>
  <si>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</si>
  <si>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</si>
  <si>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</si>
  <si>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</si>
  <si>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</si>
  <si>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</si>
  <si>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</si>
  <si>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</si>
  <si>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</si>
  <si>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</si>
  <si>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</si>
  <si>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</si>
  <si>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</si>
  <si>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</si>
  <si>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</si>
  <si>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</si>
  <si>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</si>
  <si>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</si>
  <si>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</si>
  <si>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</si>
  <si>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</si>
  <si>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</si>
  <si>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</si>
  <si>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</si>
  <si>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</si>
  <si>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</si>
  <si>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</si>
  <si>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</si>
  <si>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</si>
  <si>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</si>
  <si>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</si>
  <si>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</si>
  <si>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</si>
  <si>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</si>
  <si>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</si>
  <si>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</si>
  <si>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</si>
  <si>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</si>
  <si>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</si>
  <si>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</si>
  <si>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</si>
  <si>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</si>
  <si>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</si>
  <si>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</si>
  <si>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</si>
  <si>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</si>
  <si>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</si>
  <si>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</si>
  <si>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</si>
  <si>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</si>
  <si>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</si>
  <si>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</si>
  <si>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</si>
  <si>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</si>
  <si>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</si>
  <si>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</si>
  <si>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</si>
  <si>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</si>
  <si>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</si>
  <si>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</si>
  <si>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</si>
  <si>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</si>
  <si>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</si>
  <si>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</si>
  <si>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</si>
  <si>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</si>
  <si>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</si>
  <si>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</si>
  <si>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</si>
  <si>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</si>
  <si>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</si>
  <si>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</si>
  <si>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</si>
  <si>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</si>
  <si>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</si>
  <si>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</si>
  <si>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</si>
  <si>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</si>
  <si>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</si>
  <si>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</si>
  <si>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</si>
  <si>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</si>
  <si>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</si>
  <si>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</si>
  <si>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</si>
  <si>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</si>
  <si>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</si>
  <si>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</si>
  <si>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</si>
  <si>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</si>
  <si>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</si>
  <si>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</si>
  <si>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</si>
  <si>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</si>
  <si>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</si>
  <si>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</si>
  <si>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</si>
  <si>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</si>
  <si>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</si>
  <si>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</si>
  <si>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</si>
  <si>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</si>
  <si>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</si>
  <si>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</si>
  <si>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</si>
  <si>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</si>
  <si>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</si>
  <si>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</si>
  <si>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</si>
  <si>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</si>
  <si>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</si>
  <si>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</si>
  <si>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</si>
  <si>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</si>
  <si>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</si>
  <si>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</si>
  <si>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</si>
  <si>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</si>
  <si>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</si>
  <si>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</si>
  <si>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</si>
  <si>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</si>
  <si>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</si>
  <si>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</si>
  <si>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</si>
  <si>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</si>
  <si>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</si>
  <si>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</si>
  <si>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</si>
  <si>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</si>
  <si>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</si>
  <si>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</si>
  <si>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</si>
  <si>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</si>
  <si>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</si>
  <si>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</si>
  <si>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</si>
  <si>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</si>
  <si>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</si>
  <si>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</si>
  <si>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</si>
  <si>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</si>
  <si>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</si>
  <si>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</si>
  <si>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</si>
  <si>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</si>
  <si>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</si>
  <si>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</si>
  <si>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</si>
  <si>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</si>
  <si>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</si>
  <si>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</si>
  <si>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</si>
  <si>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</si>
  <si>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</si>
  <si>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</si>
  <si>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</si>
  <si>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</si>
  <si>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</si>
  <si>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</si>
  <si>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</si>
  <si>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</si>
  <si>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</si>
  <si>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</si>
  <si>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</si>
  <si>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</si>
  <si>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</si>
  <si>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</si>
  <si>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</si>
  <si>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</si>
  <si>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</si>
  <si>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</si>
  <si>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</si>
  <si>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</si>
  <si>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</si>
  <si>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</si>
  <si>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</si>
  <si>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</si>
  <si>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</si>
  <si>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</si>
  <si>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</si>
  <si>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</si>
  <si>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</si>
  <si>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</si>
  <si>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</si>
  <si>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</si>
  <si>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</si>
  <si>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</si>
  <si>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</si>
  <si>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</si>
  <si>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</si>
  <si>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</si>
  <si>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</si>
  <si>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</si>
  <si>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</si>
  <si>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</si>
  <si>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</si>
  <si>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</si>
  <si>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</si>
  <si>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</si>
  <si>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</si>
  <si>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</si>
  <si>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</si>
  <si>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</si>
  <si>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</si>
  <si>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</si>
  <si>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</si>
  <si>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</si>
  <si>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</si>
  <si>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</si>
  <si>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</si>
  <si>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</si>
  <si>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</si>
  <si>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</si>
  <si>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</si>
  <si>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</si>
  <si>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</si>
  <si>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</si>
  <si>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</si>
  <si>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</si>
  <si>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</si>
  <si>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</si>
  <si>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</si>
  <si>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</si>
  <si>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</si>
  <si>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</si>
  <si>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</si>
  <si>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</si>
  <si>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</si>
  <si>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</si>
  <si>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</si>
  <si>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</si>
  <si>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</si>
  <si>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</si>
  <si>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</si>
  <si>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</si>
  <si>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</si>
  <si>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</si>
  <si>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</si>
  <si>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</si>
  <si>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</si>
  <si>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</si>
  <si>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</si>
  <si>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</si>
  <si>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</si>
  <si>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</si>
  <si>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</si>
  <si>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</si>
  <si>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</si>
  <si>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</si>
  <si>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</si>
  <si>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</si>
  <si>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</si>
  <si>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</si>
  <si>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</si>
  <si>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</si>
  <si>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</si>
  <si>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</si>
  <si>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</si>
  <si>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</si>
  <si>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</si>
  <si>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</si>
  <si>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</si>
  <si>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</si>
  <si>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</si>
  <si>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</si>
  <si>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</si>
  <si>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</si>
  <si>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</si>
  <si>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</si>
  <si>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</si>
  <si>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</si>
  <si>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</si>
  <si>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</si>
  <si>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</si>
  <si>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</si>
  <si>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</si>
  <si>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</si>
  <si>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</si>
  <si>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</si>
  <si>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</si>
  <si>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</si>
  <si>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</si>
  <si>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</si>
  <si>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</si>
  <si>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</si>
  <si>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</si>
  <si>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</si>
  <si>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</si>
  <si>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</si>
  <si>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</si>
  <si>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</si>
  <si>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</si>
  <si>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</si>
  <si>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</si>
  <si>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</si>
  <si>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</si>
  <si>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</si>
  <si>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</si>
  <si>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</si>
  <si>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</si>
  <si>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</si>
  <si>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</si>
  <si>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</si>
  <si>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</si>
  <si>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</si>
  <si>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</si>
  <si>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</si>
  <si>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</si>
  <si>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</si>
  <si>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</si>
  <si>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</si>
  <si>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</si>
  <si>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</si>
  <si>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</si>
  <si>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</si>
  <si>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</si>
  <si>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</si>
  <si>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</si>
  <si>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</si>
  <si>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</si>
  <si>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</si>
  <si>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</si>
  <si>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</si>
  <si>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</si>
  <si>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</si>
  <si>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</si>
  <si>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</si>
  <si>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</si>
  <si>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</si>
  <si>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</si>
  <si>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</si>
  <si>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</si>
  <si>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</si>
  <si>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</si>
  <si>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</si>
  <si>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</si>
  <si>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</si>
  <si>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</si>
  <si>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</si>
  <si>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</si>
  <si>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</si>
  <si>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</si>
  <si>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</si>
  <si>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</si>
  <si>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</si>
  <si>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</si>
  <si>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</si>
  <si>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</si>
  <si>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</si>
  <si>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</si>
  <si>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</si>
  <si>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</si>
  <si>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</si>
  <si>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</si>
  <si>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</si>
  <si>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</si>
  <si>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</si>
  <si>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</si>
  <si>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</si>
  <si>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</si>
  <si>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</si>
  <si>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</si>
  <si>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</si>
  <si>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</si>
  <si>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</si>
  <si>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</si>
  <si>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</si>
  <si>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</si>
  <si>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</si>
  <si>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</si>
  <si>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</si>
  <si>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</si>
  <si>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</si>
  <si>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</si>
  <si>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</si>
  <si>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</si>
  <si>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</si>
  <si>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</si>
  <si>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</si>
  <si>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</si>
  <si>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</si>
  <si>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</si>
  <si>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</si>
  <si>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</si>
  <si>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</si>
  <si>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</si>
  <si>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</si>
  <si>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</si>
  <si>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</si>
  <si>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</si>
  <si>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</si>
  <si>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</si>
  <si>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</si>
  <si>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</si>
  <si>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</si>
  <si>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</si>
  <si>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</si>
  <si>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</si>
  <si>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</si>
  <si>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</si>
  <si>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</si>
  <si>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</si>
  <si>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</si>
  <si>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</si>
  <si>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</si>
  <si>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</si>
  <si>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</si>
  <si>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</si>
  <si>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</si>
  <si>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</si>
  <si>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</si>
  <si>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</si>
  <si>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</si>
  <si>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</si>
  <si>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</si>
  <si>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</si>
  <si>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</si>
  <si>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</si>
  <si>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</si>
  <si>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</si>
  <si>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</si>
  <si>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</si>
  <si>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</si>
  <si>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</si>
  <si>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</si>
  <si>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</si>
  <si>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</si>
  <si>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</si>
  <si>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</si>
  <si>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</si>
  <si>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</si>
  <si>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</si>
  <si>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</si>
  <si>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</si>
  <si>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</si>
  <si>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</si>
  <si>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</si>
  <si>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</si>
  <si>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</si>
  <si>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</si>
  <si>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</si>
  <si>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</si>
  <si>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</si>
  <si>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</si>
  <si>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</si>
  <si>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</si>
  <si>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</si>
  <si>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</si>
  <si>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</si>
  <si>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</si>
  <si>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</si>
  <si>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</si>
  <si>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</si>
  <si>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</si>
  <si>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</si>
  <si>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</si>
  <si>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</si>
  <si>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</si>
  <si>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</si>
  <si>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</si>
  <si>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</si>
  <si>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</si>
  <si>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</si>
  <si>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</si>
  <si>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</si>
  <si>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</si>
  <si>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</si>
  <si>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</si>
  <si>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</si>
  <si>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</si>
  <si>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</si>
  <si>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</si>
  <si>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</si>
  <si>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</si>
  <si>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</si>
  <si>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</si>
  <si>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</si>
  <si>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</si>
  <si>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</si>
  <si>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</si>
  <si>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</si>
  <si>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</si>
  <si>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</si>
  <si>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</si>
  <si>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</si>
  <si>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</si>
  <si>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</si>
  <si>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</si>
  <si>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</si>
  <si>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</si>
  <si>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</si>
  <si>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</si>
  <si>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</si>
  <si>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</si>
  <si>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</si>
  <si>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</si>
  <si>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</si>
  <si>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</si>
  <si>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</si>
  <si>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</si>
  <si>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</si>
  <si>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</si>
  <si>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</si>
  <si>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</si>
  <si>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</si>
  <si>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</si>
  <si>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</si>
  <si>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</si>
  <si>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</si>
  <si>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</si>
  <si>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</si>
  <si>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</si>
  <si>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</si>
  <si>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</si>
  <si>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</si>
  <si>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</si>
  <si>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</si>
  <si>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</si>
  <si>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</si>
  <si>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</si>
  <si>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</si>
  <si>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</si>
  <si>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</si>
  <si>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</si>
  <si>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</si>
  <si>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</si>
  <si>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</si>
  <si>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</si>
  <si>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</si>
  <si>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</si>
  <si>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</si>
  <si>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</si>
  <si>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</si>
  <si>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</si>
  <si>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</si>
  <si>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</si>
  <si>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</si>
  <si>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</si>
  <si>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</si>
  <si>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</si>
  <si>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</si>
  <si>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</si>
  <si>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</si>
  <si>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</si>
  <si>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</si>
  <si>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</si>
  <si>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</si>
  <si>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</si>
  <si>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</si>
  <si>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</si>
  <si>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</si>
  <si>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</si>
  <si>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</si>
  <si>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</si>
  <si>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</si>
  <si>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</si>
  <si>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</si>
  <si>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</si>
  <si>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</si>
  <si>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</si>
  <si>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</si>
  <si>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</si>
  <si>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</si>
  <si>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</si>
  <si>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</si>
  <si>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</si>
  <si>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</si>
  <si>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</si>
  <si>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</si>
  <si>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</si>
  <si>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</si>
  <si>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</si>
  <si>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</si>
  <si>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</si>
  <si>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</si>
  <si>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</si>
  <si>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</si>
  <si>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</si>
  <si>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</si>
  <si>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</si>
  <si>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</si>
  <si>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</si>
  <si>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</si>
  <si>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</si>
  <si>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</si>
  <si>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</si>
  <si>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</si>
  <si>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</si>
  <si>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</si>
  <si>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</si>
  <si>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</si>
  <si>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</si>
  <si>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</si>
  <si>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</si>
  <si>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</si>
  <si>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</si>
  <si>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</si>
  <si>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</si>
  <si>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</si>
  <si>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</si>
  <si>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</si>
  <si>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</si>
  <si>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</si>
  <si>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</si>
  <si>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</si>
  <si>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</si>
  <si>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</si>
  <si>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</si>
  <si>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</si>
  <si>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</si>
  <si>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</si>
  <si>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</si>
  <si>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</si>
  <si>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</si>
  <si>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</si>
  <si>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</si>
  <si>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</si>
  <si>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</si>
  <si>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</si>
  <si>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</si>
  <si>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</si>
  <si>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</si>
  <si>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</si>
  <si>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</si>
  <si>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</si>
  <si>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</si>
  <si>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</si>
  <si>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</si>
  <si>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</si>
  <si>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</si>
  <si>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</si>
  <si>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</si>
  <si>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</si>
  <si>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</si>
  <si>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</si>
  <si>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</si>
  <si>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</si>
  <si>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</si>
  <si>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</si>
  <si>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</si>
  <si>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</si>
  <si>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</si>
  <si>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</si>
  <si>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</si>
  <si>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</si>
  <si>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</si>
  <si>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</si>
  <si>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</si>
  <si>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</si>
  <si>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</si>
  <si>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</si>
  <si>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</si>
  <si>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</si>
  <si>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</si>
  <si>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</si>
  <si>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</si>
  <si>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</si>
  <si>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</si>
  <si>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</si>
  <si>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</si>
  <si>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</si>
  <si>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</si>
  <si>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</si>
  <si>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</si>
  <si>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</si>
  <si>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</si>
  <si>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</si>
  <si>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</si>
  <si>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</si>
  <si>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</si>
  <si>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</si>
  <si>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</si>
  <si>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</si>
  <si>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</si>
  <si>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</si>
  <si>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</si>
  <si>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</si>
  <si>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</si>
  <si>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</si>
  <si>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</si>
  <si>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</si>
  <si>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</si>
  <si>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</si>
  <si>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</si>
  <si>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</si>
  <si>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</si>
  <si>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</si>
  <si>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</si>
  <si>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</si>
  <si>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</si>
  <si>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</si>
  <si>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</si>
  <si>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</si>
  <si>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</si>
  <si>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</si>
  <si>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</si>
  <si>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</si>
  <si>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</si>
  <si>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</si>
  <si>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</si>
  <si>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</si>
  <si>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</si>
  <si>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</si>
  <si>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</si>
  <si>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</si>
  <si>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</si>
  <si>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</si>
  <si>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</si>
  <si>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</si>
  <si>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</si>
  <si>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</si>
  <si>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</si>
  <si>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</si>
  <si>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</si>
  <si>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</si>
  <si>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</si>
  <si>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</si>
  <si>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</si>
  <si>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</si>
  <si>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</si>
  <si>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</si>
  <si>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</si>
  <si>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</si>
  <si>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</si>
  <si>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</si>
  <si>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</si>
  <si>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</si>
  <si>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</si>
  <si>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</si>
  <si>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</si>
  <si>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</si>
  <si>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</si>
  <si>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</si>
  <si>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</si>
  <si>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</si>
  <si>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</si>
  <si>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</si>
  <si>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</si>
  <si>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</si>
  <si>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</si>
  <si>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</si>
  <si>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</si>
  <si>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</si>
  <si>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</si>
  <si>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</si>
  <si>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</si>
  <si>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</si>
  <si>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</si>
  <si>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</si>
  <si>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</si>
  <si>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</si>
  <si>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</si>
  <si>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</si>
  <si>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</si>
  <si>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</si>
  <si>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</si>
  <si>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</si>
  <si>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</si>
  <si>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</si>
  <si>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</si>
  <si>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</si>
  <si>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</si>
  <si>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</si>
  <si>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</si>
  <si>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</si>
  <si>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</si>
  <si>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</si>
  <si>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</si>
  <si>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</si>
  <si>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</si>
  <si>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</si>
  <si>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</si>
  <si>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</si>
  <si>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</si>
  <si>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</si>
  <si>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</si>
  <si>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</si>
  <si>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</si>
  <si>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</si>
  <si>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</si>
  <si>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</si>
  <si>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</si>
  <si>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</si>
  <si>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</si>
  <si>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</si>
  <si>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</si>
  <si>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</si>
  <si>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</si>
  <si>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</si>
  <si>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</si>
  <si>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</si>
  <si>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</si>
  <si>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</si>
  <si>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</si>
  <si>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</si>
  <si>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</si>
  <si>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</si>
  <si>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</si>
  <si>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</si>
  <si>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</si>
  <si>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</si>
  <si>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</si>
  <si>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</si>
  <si>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</si>
  <si>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</si>
  <si>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</si>
  <si>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</si>
  <si>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</si>
  <si>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</si>
  <si>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</si>
  <si>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</si>
  <si>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</si>
  <si>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</si>
  <si>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</si>
  <si>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</si>
  <si>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</si>
  <si>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</si>
  <si>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</si>
  <si>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</si>
  <si>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</si>
  <si>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</si>
  <si>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</si>
  <si>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</si>
  <si>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</si>
  <si>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</si>
  <si>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</si>
  <si>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</si>
  <si>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</si>
  <si>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</si>
  <si>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</si>
  <si>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</si>
  <si>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</si>
  <si>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</si>
  <si>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</si>
  <si>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</si>
  <si>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</si>
  <si>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</si>
  <si>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</si>
  <si>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</si>
  <si>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</si>
  <si>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</si>
  <si>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</si>
  <si>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</si>
  <si>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</si>
  <si>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</si>
  <si>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</si>
  <si>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</si>
  <si>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</si>
  <si>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</si>
  <si>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</si>
  <si>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</si>
  <si>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</si>
  <si>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</si>
  <si>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</si>
  <si>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</si>
  <si>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</si>
  <si>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</si>
  <si>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</si>
  <si>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</si>
  <si>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</si>
  <si>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</si>
  <si>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</si>
  <si>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</si>
  <si>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</si>
  <si>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</si>
  <si>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</si>
  <si>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</si>
  <si>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</si>
  <si>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</si>
  <si>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</si>
  <si>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</si>
  <si>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</si>
  <si>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</si>
  <si>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</si>
  <si>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</si>
  <si>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</si>
  <si>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</si>
  <si>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</si>
  <si>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</si>
  <si>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</si>
  <si>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</si>
  <si>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</si>
  <si>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</si>
  <si>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</si>
  <si>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</si>
  <si>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</si>
  <si>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</si>
  <si>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</si>
  <si>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</si>
  <si>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</si>
  <si>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</si>
  <si>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</si>
  <si>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</si>
  <si>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</si>
  <si>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</si>
  <si>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</si>
  <si>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</si>
  <si>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</si>
  <si>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</si>
  <si>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</si>
  <si>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</si>
  <si>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</si>
  <si>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</si>
  <si>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</si>
  <si>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</si>
  <si>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</si>
  <si>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</si>
  <si>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</si>
  <si>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</si>
  <si>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</si>
  <si>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</si>
  <si>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</si>
  <si>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</si>
  <si>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</si>
  <si>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</si>
  <si>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</si>
  <si>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</si>
  <si>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</si>
  <si>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</si>
  <si>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</si>
  <si>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</si>
  <si>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</si>
  <si>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</si>
  <si>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</si>
  <si>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</si>
  <si>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</si>
  <si>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</si>
  <si>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</si>
  <si>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</si>
  <si>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</si>
  <si>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</si>
  <si>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</si>
  <si>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</si>
  <si>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</si>
  <si>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</si>
  <si>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</si>
  <si>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</si>
  <si>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</si>
  <si>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</si>
  <si>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</si>
  <si>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</si>
  <si>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</si>
  <si>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</si>
  <si>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</si>
  <si>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</si>
  <si>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</si>
  <si>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</si>
  <si>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</si>
  <si>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</si>
  <si>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</si>
  <si>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</si>
  <si>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</si>
  <si>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</si>
  <si>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</si>
  <si>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</si>
  <si>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</si>
  <si>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</si>
  <si>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</si>
  <si>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</si>
  <si>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</si>
  <si>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</si>
  <si>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</si>
  <si>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</si>
  <si>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</si>
  <si>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</si>
  <si>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</si>
  <si>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</si>
  <si>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</si>
  <si>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</si>
  <si>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</si>
  <si>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</si>
  <si>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</si>
  <si>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</si>
  <si>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</si>
  <si>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</si>
  <si>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</si>
  <si>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</si>
  <si>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</si>
  <si>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</si>
  <si>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</si>
  <si>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</si>
  <si>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</si>
  <si>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</si>
  <si>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</si>
  <si>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</si>
  <si>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</si>
  <si>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</si>
  <si>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</si>
  <si>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</si>
  <si>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</si>
  <si>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</si>
  <si>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</si>
  <si>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</si>
  <si>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</si>
  <si>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</si>
  <si>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</si>
  <si>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</si>
  <si>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</si>
  <si>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</si>
  <si>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</si>
  <si>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</si>
  <si>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</si>
  <si>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</si>
  <si>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</si>
  <si>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</si>
  <si>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</si>
  <si>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</si>
  <si>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</si>
  <si>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</si>
  <si>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</si>
  <si>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</si>
  <si>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</si>
  <si>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</si>
  <si>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</si>
  <si>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</si>
  <si>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</si>
  <si>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</si>
  <si>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</si>
  <si>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</si>
  <si>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</si>
  <si>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</si>
  <si>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</si>
  <si>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</si>
  <si>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</si>
  <si>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</si>
  <si>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</si>
  <si>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</si>
  <si>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</si>
  <si>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</si>
  <si>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</si>
  <si>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</si>
  <si>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</si>
  <si>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</si>
  <si>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</si>
  <si>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</si>
  <si>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</si>
  <si>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</si>
  <si>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</si>
  <si>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</si>
  <si>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</si>
  <si>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</si>
  <si>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</si>
  <si>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</si>
  <si>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</si>
  <si>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</si>
  <si>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</si>
  <si>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</si>
  <si>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</si>
  <si>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</si>
  <si>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</si>
  <si>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</si>
  <si>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</si>
  <si>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</si>
  <si>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</si>
  <si>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</si>
  <si>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</si>
  <si>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</si>
  <si>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</si>
  <si>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</si>
  <si>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</si>
  <si>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</si>
  <si>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</si>
  <si>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</si>
  <si>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</si>
  <si>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</si>
  <si>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</si>
  <si>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</si>
  <si>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</si>
  <si>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</si>
  <si>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</si>
  <si>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</si>
  <si>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</si>
  <si>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</si>
  <si>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</si>
  <si>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</si>
  <si>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</si>
  <si>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</si>
  <si>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</si>
  <si>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</si>
  <si>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</si>
  <si>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</si>
  <si>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</si>
  <si>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</si>
  <si>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</si>
  <si>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</si>
  <si>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</si>
  <si>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</si>
  <si>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</si>
  <si>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</si>
  <si>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</si>
  <si>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</si>
  <si>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</si>
  <si>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</si>
  <si>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</si>
  <si>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</si>
  <si>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</si>
  <si>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</si>
  <si>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</si>
  <si>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</si>
  <si>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</si>
  <si>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</si>
  <si>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</si>
  <si>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</si>
  <si>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</si>
  <si>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</si>
  <si>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</si>
  <si>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</si>
  <si>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</si>
  <si>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</si>
  <si>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</si>
  <si>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</si>
  <si>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</si>
  <si>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</si>
  <si>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</si>
  <si>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</si>
  <si>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</si>
  <si>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</si>
  <si>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</si>
  <si>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</si>
  <si>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</si>
  <si>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</si>
  <si>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</si>
  <si>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</si>
  <si>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</si>
  <si>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</si>
  <si>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</si>
  <si>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</si>
  <si>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</si>
  <si>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</si>
  <si>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</si>
  <si>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</si>
  <si>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</si>
  <si>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</si>
  <si>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</si>
  <si>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</si>
  <si>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</si>
  <si>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</si>
  <si>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</si>
  <si>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</si>
  <si>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</si>
  <si>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</si>
  <si>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</si>
  <si>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</si>
  <si>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</si>
  <si>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</si>
  <si>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</si>
  <si>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</si>
  <si>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</si>
  <si>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</si>
  <si>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</si>
  <si>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</si>
  <si>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</si>
  <si>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</si>
  <si>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</si>
  <si>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</si>
  <si>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</si>
  <si>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</si>
  <si>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</si>
  <si>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</si>
  <si>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</si>
  <si>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</si>
  <si>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</si>
  <si>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</si>
  <si>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</si>
  <si>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</si>
  <si>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</si>
  <si>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</si>
  <si>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</si>
  <si>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</si>
  <si>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</si>
  <si>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</si>
  <si>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</si>
  <si>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</si>
  <si>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</si>
  <si>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</si>
  <si>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</si>
  <si>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</si>
  <si>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</si>
  <si>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</si>
  <si>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</si>
  <si>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</si>
  <si>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</si>
  <si>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</si>
  <si>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</si>
  <si>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</si>
  <si>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</si>
  <si>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</si>
  <si>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</si>
  <si>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</si>
  <si>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</si>
  <si>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</si>
  <si>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</si>
  <si>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</si>
  <si>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</si>
  <si>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</si>
  <si>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</si>
  <si>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</si>
  <si>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</si>
  <si>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</si>
  <si>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</si>
  <si>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</si>
  <si>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</si>
  <si>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</si>
  <si>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</si>
  <si>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</si>
  <si>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</si>
  <si>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</si>
  <si>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</si>
  <si>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</si>
  <si>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</si>
  <si>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</si>
  <si>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</si>
  <si>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</si>
  <si>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</si>
  <si>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</si>
  <si>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</si>
  <si>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</si>
  <si>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</si>
  <si>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</si>
  <si>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</si>
  <si>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</si>
  <si>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</si>
  <si>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</si>
  <si>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</si>
  <si>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</si>
  <si>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</si>
  <si>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</si>
  <si>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</si>
  <si>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</si>
  <si>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</si>
  <si>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</si>
  <si>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</si>
  <si>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</si>
  <si>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</si>
  <si>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</si>
  <si>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</si>
  <si>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</si>
  <si>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</si>
  <si>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</si>
  <si>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</si>
  <si>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</si>
  <si>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</si>
  <si>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</si>
  <si>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</si>
  <si>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</si>
  <si>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</si>
  <si>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</si>
  <si>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</si>
  <si>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</si>
  <si>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</si>
  <si>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</si>
  <si>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</si>
  <si>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</si>
  <si>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</si>
  <si>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</si>
  <si>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</si>
  <si>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</si>
  <si>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</si>
  <si>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</si>
  <si>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</si>
  <si>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</si>
  <si>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</si>
  <si>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</si>
  <si>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</si>
  <si>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</si>
  <si>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</si>
  <si>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</si>
  <si>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</si>
  <si>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</si>
  <si>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</si>
  <si>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</si>
  <si>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</si>
  <si>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</si>
  <si>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</si>
  <si>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</si>
  <si>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</si>
  <si>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</si>
  <si>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</si>
  <si>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</si>
  <si>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</si>
  <si>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</si>
  <si>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</si>
  <si>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</si>
  <si>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</si>
  <si>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</si>
  <si>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</si>
  <si>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</si>
  <si>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</si>
  <si>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</si>
  <si>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</si>
  <si>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</si>
  <si>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</si>
  <si>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</si>
  <si>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</si>
  <si>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</si>
  <si>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</si>
  <si>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</si>
  <si>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</si>
  <si>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</si>
  <si>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</si>
  <si>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</si>
  <si>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</si>
  <si>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</si>
  <si>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</si>
  <si>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</si>
  <si>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</si>
  <si>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</si>
  <si>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</si>
  <si>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</si>
  <si>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</si>
  <si>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</si>
  <si>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</si>
  <si>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</si>
  <si>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</si>
  <si>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</si>
  <si>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</si>
  <si>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</si>
  <si>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</si>
  <si>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</si>
  <si>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</si>
  <si>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</si>
  <si>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</si>
  <si>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</si>
  <si>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</si>
  <si>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</si>
  <si>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</si>
  <si>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</si>
  <si>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</si>
  <si>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</si>
  <si>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</si>
  <si>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</si>
  <si>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</si>
  <si>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</si>
  <si>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</si>
  <si>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</si>
  <si>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</si>
  <si>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</si>
  <si>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</si>
  <si>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</si>
  <si>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</si>
  <si>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</si>
  <si>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</si>
  <si>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</si>
  <si>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</si>
  <si>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</si>
  <si>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</si>
  <si>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</si>
  <si>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</si>
  <si>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</si>
  <si>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</si>
  <si>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</si>
  <si>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</si>
  <si>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</si>
  <si>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</si>
  <si>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</si>
  <si>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</si>
  <si>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</si>
  <si>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</si>
  <si>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</si>
  <si>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</si>
  <si>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</si>
  <si>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</si>
  <si>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</si>
  <si>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</si>
  <si>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</si>
  <si>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</si>
  <si>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</si>
  <si>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</si>
  <si>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</si>
  <si>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</si>
  <si>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</si>
  <si>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</si>
  <si>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</si>
  <si>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</si>
  <si>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</si>
  <si>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</si>
  <si>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</si>
  <si>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</si>
  <si>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</si>
  <si>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</si>
  <si>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</si>
  <si>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</si>
  <si>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</si>
  <si>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</si>
  <si>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</si>
  <si>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</si>
  <si>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</si>
  <si>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</si>
  <si>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</si>
  <si>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</si>
  <si>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</si>
  <si>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</si>
  <si>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</si>
  <si>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</si>
  <si>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</si>
  <si>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</si>
  <si>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</si>
  <si>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</si>
  <si>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</si>
  <si>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</si>
  <si>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</si>
  <si>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</si>
  <si>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</si>
  <si>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</si>
  <si>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</si>
  <si>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</si>
  <si>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</si>
  <si>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</si>
  <si>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</si>
  <si>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</si>
  <si>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</si>
  <si>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</si>
  <si>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</si>
  <si>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</si>
  <si>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</si>
  <si>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</si>
  <si>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</si>
  <si>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</si>
  <si>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</si>
  <si>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</si>
  <si>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</si>
  <si>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</si>
  <si>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</si>
  <si>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</si>
  <si>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</si>
  <si>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</si>
  <si>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</si>
  <si>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</si>
  <si>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</si>
  <si>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</si>
  <si>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</si>
  <si>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</si>
  <si>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</si>
  <si>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</si>
  <si>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</si>
  <si>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</si>
  <si>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</si>
  <si>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</si>
  <si>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</si>
  <si>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</si>
  <si>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</si>
  <si>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</si>
  <si>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</si>
  <si>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</si>
  <si>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</si>
  <si>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</si>
  <si>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</si>
  <si>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</si>
  <si>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</si>
  <si>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</si>
  <si>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</si>
  <si>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</si>
  <si>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</si>
  <si>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</si>
  <si>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</si>
  <si>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</si>
  <si>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</si>
  <si>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</si>
  <si>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</si>
  <si>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</si>
  <si>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</si>
  <si>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</si>
  <si>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</si>
  <si>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</si>
  <si>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</si>
  <si>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</si>
  <si>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</si>
  <si>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</si>
  <si>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</si>
  <si>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</si>
  <si>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</si>
  <si>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</si>
  <si>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</si>
  <si>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</si>
  <si>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</si>
  <si>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</si>
  <si>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</si>
  <si>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</si>
  <si>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</si>
  <si>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</si>
  <si>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</si>
  <si>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</si>
  <si>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</si>
  <si>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</si>
  <si>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</si>
  <si>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</si>
  <si>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</si>
  <si>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</si>
  <si>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</si>
  <si>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</si>
  <si>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</si>
  <si>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</si>
  <si>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</si>
  <si>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</si>
  <si>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</si>
  <si>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</si>
  <si>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</si>
  <si>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</si>
  <si>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</si>
  <si>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</si>
  <si>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</si>
  <si>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</si>
  <si>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</si>
  <si>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</si>
  <si>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</si>
  <si>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</si>
  <si>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</si>
  <si>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</si>
  <si>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</si>
  <si>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</si>
  <si>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</si>
  <si>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</si>
  <si>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</si>
  <si>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</si>
  <si>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</si>
  <si>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</si>
  <si>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</si>
  <si>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</si>
  <si>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</si>
  <si>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</si>
  <si>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</si>
  <si>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</si>
  <si>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</si>
  <si>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</si>
  <si>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</si>
  <si>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</si>
  <si>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</si>
  <si>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</si>
  <si>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</si>
  <si>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</si>
  <si>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</si>
  <si>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</si>
  <si>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</si>
  <si>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</si>
  <si>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</si>
  <si>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</si>
  <si>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</si>
  <si>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</si>
  <si>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</si>
  <si>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</si>
  <si>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</si>
  <si>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</si>
  <si>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</si>
  <si>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</si>
  <si>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</si>
  <si>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</si>
  <si>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</si>
  <si>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</si>
  <si>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</si>
  <si>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</si>
  <si>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</si>
  <si>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</si>
  <si>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</si>
  <si>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</si>
  <si>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</si>
  <si>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</si>
  <si>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</si>
  <si>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</si>
  <si>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</si>
  <si>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</si>
  <si>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</si>
  <si>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</si>
  <si>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</si>
  <si>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</si>
  <si>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</si>
  <si>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</si>
  <si>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</si>
  <si>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</si>
  <si>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</si>
  <si>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</si>
  <si>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</si>
  <si>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</si>
  <si>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</si>
  <si>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</si>
  <si>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</si>
  <si>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</si>
  <si>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</si>
  <si>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</si>
  <si>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</si>
  <si>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</si>
  <si>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</si>
  <si>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</si>
  <si>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</si>
  <si>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</si>
  <si>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</si>
  <si>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</si>
  <si>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</si>
  <si>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</si>
  <si>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</si>
  <si>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</si>
  <si>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</si>
  <si>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</si>
  <si>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</si>
  <si>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</si>
  <si>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</si>
  <si>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</si>
  <si>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</si>
  <si>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</si>
  <si>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</si>
  <si>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</si>
  <si>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</si>
  <si>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</si>
  <si>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</si>
  <si>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</si>
  <si>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</si>
  <si>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</si>
  <si>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</si>
  <si>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</si>
  <si>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</si>
  <si>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</si>
  <si>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</si>
  <si>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</si>
  <si>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</si>
  <si>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</si>
  <si>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</si>
  <si>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</si>
  <si>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</si>
  <si>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</si>
  <si>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</si>
  <si>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</si>
  <si>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</si>
  <si>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</si>
  <si>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</si>
  <si>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</si>
  <si>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</si>
  <si>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</si>
  <si>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</si>
  <si>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</si>
  <si>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</si>
  <si>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</si>
  <si>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</si>
  <si>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</si>
  <si>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</si>
  <si>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</si>
  <si>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</si>
  <si>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</si>
  <si>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</si>
  <si>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</si>
  <si>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</si>
  <si>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</si>
  <si>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</si>
  <si>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</si>
  <si>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</si>
  <si>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</si>
  <si>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</si>
  <si>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</si>
  <si>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</si>
  <si>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</si>
  <si>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</si>
  <si>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</si>
  <si>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</si>
  <si>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</si>
  <si>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</si>
  <si>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</si>
  <si>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</si>
  <si>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</si>
  <si>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</si>
  <si>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</si>
  <si>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</si>
  <si>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</si>
  <si>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</si>
  <si>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</si>
  <si>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</si>
  <si>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</si>
  <si>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</si>
  <si>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</si>
  <si>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</si>
  <si>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</si>
  <si>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</si>
  <si>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</si>
  <si>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</si>
  <si>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</si>
  <si>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</si>
  <si>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</si>
  <si>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</si>
  <si>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</si>
  <si>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</si>
  <si>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</si>
  <si>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</si>
  <si>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</si>
  <si>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</si>
  <si>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</si>
  <si>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</si>
  <si>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</si>
  <si>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</si>
  <si>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</si>
  <si>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</si>
  <si>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</si>
  <si>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</si>
  <si>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</si>
  <si>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</si>
  <si>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</si>
  <si>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</si>
  <si>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</si>
  <si>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</si>
  <si>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</si>
  <si>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</si>
  <si>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</si>
  <si>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</si>
  <si>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</si>
  <si>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</si>
  <si>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</si>
  <si>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</si>
  <si>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</si>
  <si>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</si>
  <si>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</si>
  <si>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</si>
  <si>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</si>
  <si>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</si>
  <si>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</si>
  <si>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</si>
  <si>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</si>
  <si>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</si>
  <si>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</si>
  <si>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</si>
  <si>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</si>
  <si>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</si>
  <si>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</si>
  <si>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</si>
  <si>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</si>
  <si>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</si>
  <si>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</si>
  <si>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</si>
  <si>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</si>
  <si>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</si>
  <si>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</si>
  <si>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</si>
  <si>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</si>
  <si>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</si>
  <si>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</si>
  <si>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</si>
  <si>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</si>
  <si>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</si>
  <si>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</si>
  <si>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</si>
  <si>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</si>
  <si>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</si>
  <si>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</si>
  <si>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</si>
  <si>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</si>
  <si>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</si>
  <si>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</si>
  <si>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</si>
  <si>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</si>
  <si>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</si>
  <si>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</si>
  <si>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</si>
  <si>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</si>
  <si>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</si>
  <si>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</si>
  <si>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</si>
  <si>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</si>
  <si>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</si>
  <si>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</si>
  <si>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</si>
  <si>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</si>
  <si>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</si>
  <si>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</si>
  <si>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</si>
  <si>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</si>
  <si>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</si>
  <si>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</si>
  <si>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</si>
  <si>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</si>
  <si>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</si>
  <si>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</si>
  <si>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</si>
  <si>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</si>
  <si>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</si>
  <si>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</si>
  <si>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</si>
  <si>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</si>
  <si>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</si>
  <si>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</si>
  <si>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</si>
  <si>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</si>
  <si>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</si>
  <si>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</si>
  <si>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</si>
  <si>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</si>
  <si>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</si>
  <si>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</si>
  <si>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</si>
  <si>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</si>
  <si>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</si>
  <si>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</si>
  <si>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</si>
  <si>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</si>
  <si>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</si>
  <si>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</si>
  <si>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</si>
  <si>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</si>
  <si>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</si>
  <si>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</si>
  <si>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</si>
  <si>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</si>
  <si>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</si>
  <si>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</si>
  <si>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</si>
  <si>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</si>
  <si>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</si>
  <si>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</si>
  <si>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</si>
  <si>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</si>
  <si>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</si>
  <si>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</si>
  <si>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</si>
  <si>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</si>
  <si>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</si>
  <si>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</si>
  <si>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</si>
  <si>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</si>
  <si>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</si>
  <si>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</si>
  <si>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</si>
  <si>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</si>
  <si>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</si>
  <si>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</si>
  <si>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</si>
  <si>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</si>
  <si>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</si>
  <si>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</si>
  <si>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</si>
  <si>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</si>
  <si>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</si>
  <si>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</si>
  <si>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</si>
  <si>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</si>
  <si>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</si>
  <si>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</si>
  <si>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</si>
  <si>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</si>
  <si>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</si>
  <si>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</si>
  <si>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</si>
  <si>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</si>
  <si>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</si>
  <si>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</si>
  <si>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</si>
  <si>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</si>
  <si>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</si>
  <si>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</si>
  <si>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</si>
  <si>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</si>
  <si>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</si>
  <si>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</si>
  <si>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</si>
  <si>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</si>
  <si>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</si>
  <si>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</si>
  <si>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</si>
  <si>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</si>
  <si>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</si>
  <si>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</si>
  <si>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</si>
  <si>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</si>
  <si>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</si>
  <si>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</si>
  <si>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</si>
  <si>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</si>
  <si>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</si>
  <si>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</si>
  <si>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</si>
  <si>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</si>
  <si>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</si>
  <si>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</si>
  <si>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</si>
  <si>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</si>
  <si>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</si>
  <si>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</si>
  <si>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</si>
  <si>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</si>
  <si>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</si>
  <si>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</si>
  <si>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</si>
  <si>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</si>
  <si>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</si>
  <si>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</si>
  <si>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</si>
  <si>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</si>
  <si>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</si>
  <si>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</si>
  <si>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</si>
  <si>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</si>
  <si>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</si>
  <si>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</si>
  <si>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</si>
  <si>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</si>
  <si>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</si>
  <si>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</si>
  <si>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</si>
  <si>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</si>
  <si>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</si>
  <si>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</si>
  <si>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</si>
  <si>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</si>
  <si>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</si>
  <si>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</si>
  <si>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</si>
  <si>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</si>
  <si>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</si>
  <si>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</si>
  <si>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</si>
  <si>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</si>
  <si>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</si>
  <si>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</si>
  <si>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</si>
  <si>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</si>
  <si>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</si>
  <si>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</si>
  <si>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</si>
  <si>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</si>
  <si>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</si>
  <si>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</si>
  <si>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</si>
  <si>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</si>
  <si>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</si>
  <si>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</si>
  <si>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</si>
  <si>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</si>
  <si>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</si>
  <si>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</si>
  <si>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</si>
  <si>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</si>
  <si>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</si>
  <si>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</si>
  <si>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</si>
  <si>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</si>
  <si>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</si>
  <si>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</si>
  <si>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</si>
  <si>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</si>
  <si>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</si>
  <si>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</si>
  <si>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</si>
  <si>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</si>
  <si>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</si>
  <si>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</si>
  <si>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</si>
  <si>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</si>
  <si>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</si>
  <si>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</si>
  <si>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</si>
  <si>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</si>
  <si>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</si>
  <si>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</si>
  <si>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</si>
  <si>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</si>
  <si>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</si>
  <si>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</si>
  <si>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</si>
  <si>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</si>
  <si>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</si>
  <si>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</si>
  <si>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</si>
  <si>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</si>
  <si>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</si>
  <si>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</si>
  <si>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</si>
  <si>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</si>
  <si>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</si>
  <si>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</si>
  <si>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</si>
  <si>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</si>
  <si>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</si>
  <si>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</si>
  <si>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</si>
  <si>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</si>
  <si>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</si>
  <si>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</si>
  <si>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</si>
  <si>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</si>
  <si>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</si>
  <si>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</si>
  <si>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</si>
  <si>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</si>
  <si>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</si>
  <si>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</si>
  <si>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</si>
  <si>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</si>
  <si>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</si>
  <si>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</si>
  <si>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</si>
  <si>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</si>
  <si>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</si>
  <si>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</si>
  <si>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</si>
  <si>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</si>
  <si>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</si>
  <si>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</si>
  <si>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</si>
  <si>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</si>
  <si>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</si>
  <si>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</si>
  <si>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</si>
  <si>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</si>
  <si>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</si>
  <si>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</si>
  <si>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</si>
  <si>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</si>
  <si>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</si>
  <si>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</si>
  <si>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</si>
  <si>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</si>
  <si>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</si>
  <si>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</si>
  <si>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</si>
  <si>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</si>
  <si>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</si>
  <si>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</si>
  <si>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</si>
  <si>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</si>
  <si>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</si>
  <si>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</si>
  <si>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</si>
  <si>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</si>
  <si>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</si>
  <si>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</si>
  <si>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</si>
  <si>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</si>
  <si>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</si>
  <si>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</si>
  <si>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</si>
  <si>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</si>
  <si>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</si>
  <si>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</si>
  <si>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</si>
  <si>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</si>
  <si>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</si>
  <si>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</si>
  <si>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</si>
  <si>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</si>
  <si>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</si>
  <si>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</si>
  <si>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</si>
  <si>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</si>
  <si>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</si>
  <si>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</si>
  <si>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</si>
  <si>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</si>
  <si>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</si>
  <si>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</si>
  <si>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</si>
  <si>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</si>
  <si>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</si>
  <si>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</si>
  <si>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</si>
  <si>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</si>
  <si>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</si>
  <si>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</si>
  <si>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</si>
  <si>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</si>
  <si>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</si>
  <si>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</si>
  <si>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</si>
  <si>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</si>
  <si>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</si>
  <si>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</si>
  <si>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</si>
  <si>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</si>
  <si>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</si>
  <si>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</si>
  <si>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</si>
  <si>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</si>
  <si>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</si>
  <si>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</si>
  <si>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</si>
  <si>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</si>
  <si>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</si>
  <si>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</si>
  <si>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</si>
  <si>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</si>
  <si>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</si>
  <si>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</si>
  <si>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</si>
  <si>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</si>
  <si>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</si>
  <si>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</si>
  <si>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</si>
  <si>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</si>
  <si>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</si>
  <si>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</si>
  <si>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</si>
  <si>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</si>
  <si>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</si>
  <si>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</si>
  <si>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</si>
  <si>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</si>
  <si>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</si>
  <si>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</si>
  <si>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</si>
  <si>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</si>
  <si>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</si>
  <si>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</si>
  <si>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</si>
  <si>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</si>
  <si>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</si>
  <si>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</si>
  <si>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</si>
  <si>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</si>
  <si>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</si>
  <si>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</si>
  <si>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</si>
  <si>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</si>
  <si>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</si>
  <si>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</si>
  <si>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</si>
  <si>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</si>
  <si>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</si>
  <si>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</si>
  <si>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</si>
  <si>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</si>
  <si>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</si>
  <si>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</si>
  <si>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</si>
  <si>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</si>
  <si>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</si>
  <si>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</si>
  <si>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</si>
  <si>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</si>
  <si>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</si>
  <si>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</si>
  <si>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</si>
  <si>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</si>
  <si>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</si>
  <si>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</si>
  <si>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</si>
  <si>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</si>
  <si>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</si>
  <si>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</si>
  <si>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</si>
  <si>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</si>
  <si>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</si>
  <si>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</si>
  <si>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</si>
  <si>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</si>
  <si>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</si>
  <si>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</si>
  <si>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</si>
  <si>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</si>
  <si>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</si>
  <si>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</si>
  <si>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</si>
  <si>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</si>
  <si>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</si>
  <si>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</si>
  <si>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</si>
  <si>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</si>
  <si>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</si>
  <si>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</si>
  <si>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</si>
  <si>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</si>
  <si>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</si>
  <si>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</si>
  <si>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</si>
  <si>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</si>
  <si>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</si>
  <si>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</si>
  <si>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</si>
  <si>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</si>
  <si>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</si>
  <si>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</si>
  <si>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</si>
  <si>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</si>
  <si>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</si>
  <si>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</si>
  <si>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</si>
  <si>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</si>
  <si>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</si>
  <si>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</si>
  <si>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</si>
  <si>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</si>
  <si>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</si>
  <si>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</si>
  <si>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</si>
  <si>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</si>
  <si>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</si>
  <si>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</si>
  <si>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</si>
  <si>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</si>
  <si>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</si>
  <si>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</si>
  <si>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</si>
  <si>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</si>
  <si>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</si>
  <si>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</si>
  <si>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</si>
  <si>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</si>
  <si>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</si>
  <si>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</si>
  <si>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</si>
  <si>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</si>
  <si>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</si>
  <si>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</si>
  <si>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</si>
  <si>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</si>
  <si>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</si>
  <si>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</si>
  <si>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</si>
  <si>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</si>
  <si>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</si>
  <si>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</si>
  <si>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</si>
  <si>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</si>
  <si>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</si>
  <si>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</si>
  <si>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</si>
  <si>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</si>
  <si>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</si>
  <si>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</si>
  <si>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</si>
  <si>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</si>
  <si>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</si>
  <si>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</si>
  <si>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</si>
  <si>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</si>
  <si>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</si>
  <si>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</si>
  <si>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</si>
  <si>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</si>
  <si>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</si>
  <si>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</si>
  <si>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</si>
  <si>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</si>
  <si>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</si>
  <si>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</si>
  <si>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</si>
  <si>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</si>
  <si>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</si>
  <si>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</si>
  <si>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</si>
  <si>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</si>
  <si>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</si>
  <si>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</si>
  <si>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</si>
  <si>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</si>
  <si>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</si>
  <si>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</si>
  <si>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</si>
  <si>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</si>
  <si>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</si>
  <si>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</si>
  <si>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</si>
  <si>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</si>
  <si>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</si>
  <si>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</si>
  <si>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</si>
  <si>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</si>
  <si>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</si>
  <si>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</si>
  <si>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</si>
  <si>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</si>
  <si>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</si>
  <si>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</si>
  <si>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</si>
  <si>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</si>
  <si>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</si>
  <si>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</si>
  <si>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</si>
  <si>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</si>
  <si>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</si>
  <si>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</si>
  <si>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</si>
  <si>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</si>
  <si>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</si>
  <si>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</si>
  <si>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</si>
  <si>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</si>
  <si>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</si>
  <si>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</si>
  <si>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</si>
  <si>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</si>
  <si>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</si>
  <si>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</si>
  <si>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</si>
  <si>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</si>
  <si>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</si>
  <si>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</si>
  <si>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</si>
  <si>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</si>
  <si>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</si>
  <si>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</si>
  <si>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</si>
  <si>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</si>
  <si>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</si>
  <si>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</si>
  <si>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</si>
  <si>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</si>
  <si>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</si>
  <si>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</si>
  <si>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</si>
  <si>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</si>
  <si>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</si>
  <si>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</si>
  <si>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</si>
  <si>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</si>
  <si>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</si>
  <si>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</si>
  <si>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</si>
  <si>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</si>
  <si>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</si>
  <si>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</si>
  <si>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</si>
  <si>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</si>
  <si>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</si>
  <si>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</si>
  <si>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</si>
  <si>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</si>
  <si>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</si>
  <si>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</si>
  <si>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</si>
  <si>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</si>
  <si>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</si>
  <si>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</si>
  <si>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</si>
  <si>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</si>
  <si>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</si>
  <si>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</si>
  <si>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</si>
  <si>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</si>
  <si>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</si>
  <si>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</si>
  <si>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</si>
  <si>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</si>
  <si>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</si>
  <si>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</si>
  <si>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</si>
  <si>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</si>
  <si>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</si>
  <si>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</si>
  <si>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</si>
  <si>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</si>
  <si>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</si>
  <si>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</si>
  <si>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</si>
  <si>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</si>
  <si>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</si>
  <si>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</si>
  <si>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</si>
  <si>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</si>
  <si>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</si>
  <si>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</si>
  <si>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</si>
  <si>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</si>
  <si>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</si>
  <si>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</si>
  <si>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</si>
  <si>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</si>
  <si>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</si>
  <si>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</si>
  <si>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</si>
  <si>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</si>
  <si>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</si>
  <si>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</si>
  <si>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</si>
  <si>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</si>
  <si>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</si>
  <si>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</si>
  <si>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</si>
  <si>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</si>
  <si>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</si>
  <si>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</si>
  <si>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</si>
  <si>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</si>
  <si>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</si>
  <si>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</si>
  <si>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</si>
  <si>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</si>
  <si>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</si>
  <si>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</si>
  <si>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</si>
  <si>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</si>
  <si>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</si>
  <si>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</si>
  <si>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</si>
  <si>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</si>
  <si>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</si>
  <si>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</si>
  <si>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</si>
  <si>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</si>
  <si>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</si>
  <si>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</si>
  <si>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</si>
  <si>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</si>
  <si>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</si>
  <si>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</si>
  <si>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</si>
  <si>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</si>
  <si>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</si>
  <si>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</si>
  <si>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</si>
  <si>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</si>
  <si>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</si>
  <si>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</si>
  <si>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</si>
  <si>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</si>
  <si>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</si>
  <si>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</si>
  <si>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</si>
  <si>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</si>
  <si>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</si>
  <si>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</si>
  <si>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</si>
  <si>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</si>
  <si>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</si>
  <si>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</si>
  <si>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</si>
  <si>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</si>
  <si>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</si>
  <si>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</si>
  <si>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</si>
  <si>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</si>
  <si>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</si>
  <si>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</si>
  <si>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</si>
  <si>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</si>
  <si>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</si>
  <si>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</si>
  <si>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</si>
  <si>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</si>
  <si>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</si>
  <si>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</si>
  <si>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</si>
  <si>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</si>
  <si>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</si>
  <si>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</si>
  <si>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</si>
  <si>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</si>
  <si>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</si>
  <si>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</si>
  <si>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</si>
  <si>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</si>
  <si>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</si>
  <si>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</si>
  <si>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</si>
  <si>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</si>
  <si>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</si>
  <si>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</si>
  <si>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</si>
  <si>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</si>
  <si>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</si>
  <si>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</si>
  <si>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</si>
  <si>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</si>
  <si>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</si>
  <si>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</si>
  <si>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</si>
  <si>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</si>
  <si>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</si>
  <si>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</si>
  <si>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</si>
  <si>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</si>
  <si>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</si>
  <si>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</si>
  <si>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</si>
  <si>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</si>
  <si>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</si>
  <si>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</si>
  <si>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</si>
  <si>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</si>
  <si>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</si>
  <si>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</si>
  <si>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</si>
  <si>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</si>
  <si>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</si>
  <si>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</si>
  <si>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</si>
  <si>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</si>
  <si>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</si>
  <si>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</si>
  <si>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</si>
  <si>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</si>
  <si>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</si>
  <si>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</si>
  <si>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</si>
  <si>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</si>
  <si>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</si>
  <si>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</si>
  <si>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</si>
  <si>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</si>
  <si>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</si>
  <si>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</si>
  <si>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</si>
  <si>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</si>
  <si>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</si>
  <si>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</si>
  <si>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</si>
  <si>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</si>
  <si>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</si>
  <si>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</si>
  <si>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</si>
  <si>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</si>
  <si>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</si>
  <si>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</si>
  <si>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</si>
  <si>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</si>
  <si>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</si>
  <si>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</si>
  <si>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</si>
  <si>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</si>
  <si>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</si>
  <si>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</si>
  <si>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</si>
  <si>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</si>
  <si>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</si>
  <si>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</si>
  <si>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</si>
  <si>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</si>
  <si>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</si>
  <si>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</si>
  <si>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</si>
  <si>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</si>
  <si>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</si>
  <si>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</si>
  <si>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</si>
  <si>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</si>
  <si>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</si>
  <si>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</si>
  <si>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</si>
  <si>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</si>
  <si>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</si>
  <si>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</si>
  <si>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</si>
  <si>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</si>
  <si>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</si>
  <si>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</si>
  <si>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</si>
  <si>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</si>
  <si>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</si>
  <si>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</si>
  <si>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</si>
  <si>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</si>
  <si>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</si>
  <si>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</si>
  <si>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</si>
  <si>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</si>
  <si>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</si>
  <si>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</si>
  <si>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</si>
  <si>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</si>
  <si>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</si>
  <si>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</si>
  <si>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</si>
  <si>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</si>
  <si>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</si>
  <si>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</si>
  <si>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</si>
  <si>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</si>
  <si>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</si>
  <si>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</si>
  <si>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</si>
  <si>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</si>
  <si>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</si>
  <si>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</si>
  <si>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</si>
  <si>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</si>
  <si>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</si>
  <si>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</si>
  <si>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</si>
  <si>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</si>
  <si>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</si>
  <si>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</si>
  <si>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</si>
  <si>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</si>
  <si>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</si>
  <si>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</si>
  <si>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</si>
  <si>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</si>
  <si>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</si>
  <si>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</si>
  <si>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</si>
  <si>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</si>
  <si>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</si>
  <si>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</si>
  <si>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</si>
  <si>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</si>
  <si>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</si>
  <si>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</si>
  <si>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</si>
  <si>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</si>
  <si>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</si>
  <si>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</si>
  <si>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</si>
  <si>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</si>
  <si>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</si>
  <si>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</si>
  <si>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</si>
  <si>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</si>
  <si>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</si>
  <si>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</si>
  <si>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</si>
  <si>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</si>
  <si>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</si>
  <si>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</si>
  <si>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</si>
  <si>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</si>
  <si>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</si>
  <si>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</si>
  <si>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</si>
  <si>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</si>
  <si>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</si>
  <si>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</si>
  <si>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</si>
  <si>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</si>
  <si>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</si>
  <si>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</si>
  <si>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</si>
  <si>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</si>
  <si>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</si>
  <si>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</si>
  <si>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</si>
  <si>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</si>
  <si>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</si>
  <si>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</si>
  <si>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</si>
  <si>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</si>
  <si>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</si>
  <si>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</si>
  <si>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</si>
  <si>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</si>
  <si>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</si>
  <si>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</si>
  <si>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</si>
  <si>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</si>
  <si>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</si>
  <si>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</si>
  <si>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</si>
  <si>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</si>
  <si>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</si>
  <si>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</si>
  <si>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</si>
  <si>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</si>
  <si>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</si>
  <si>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</si>
  <si>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</si>
  <si>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</si>
  <si>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</si>
  <si>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</si>
  <si>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</si>
  <si>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</si>
  <si>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</si>
  <si>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</si>
  <si>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</si>
  <si>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</si>
  <si>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</si>
  <si>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</si>
  <si>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</si>
  <si>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</si>
  <si>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</si>
  <si>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</si>
  <si>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</si>
  <si>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</si>
  <si>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</si>
  <si>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</si>
  <si>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</si>
  <si>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</si>
  <si>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</si>
  <si>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</si>
  <si>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</si>
  <si>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</si>
  <si>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</si>
  <si>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</si>
  <si>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</si>
  <si>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</si>
  <si>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</si>
  <si>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</si>
  <si>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</si>
  <si>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</si>
  <si>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</si>
  <si>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</si>
  <si>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</si>
  <si>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</si>
  <si>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</si>
  <si>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</si>
  <si>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</si>
  <si>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</si>
  <si>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</si>
  <si>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</si>
  <si>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</si>
  <si>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</si>
  <si>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</si>
  <si>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</si>
  <si>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</si>
  <si>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</si>
  <si>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</si>
  <si>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</si>
  <si>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</si>
  <si>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</si>
  <si>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</si>
  <si>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</si>
  <si>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</si>
  <si>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</si>
  <si>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</si>
  <si>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</si>
  <si>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</si>
  <si>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</si>
  <si>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</si>
  <si>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</si>
  <si>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</si>
  <si>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</si>
  <si>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</si>
  <si>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</si>
  <si>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</si>
  <si>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</si>
  <si>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</si>
  <si>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</si>
  <si>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</si>
  <si>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</si>
  <si>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</si>
  <si>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</si>
  <si>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</si>
  <si>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</si>
  <si>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</si>
  <si>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</si>
  <si>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</si>
  <si>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</si>
  <si>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</si>
  <si>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</si>
  <si>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</si>
  <si>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</si>
  <si>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</si>
  <si>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</si>
  <si>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</si>
  <si>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</si>
  <si>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</si>
  <si>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</si>
  <si>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</si>
  <si>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</si>
  <si>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</si>
  <si>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</si>
  <si>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</si>
  <si>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</si>
  <si>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</si>
  <si>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</si>
  <si>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</si>
  <si>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</si>
  <si>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</si>
  <si>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</si>
  <si>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</si>
  <si>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</si>
  <si>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</si>
  <si>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</si>
  <si>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</si>
  <si>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</si>
  <si>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</si>
  <si>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</si>
  <si>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</si>
  <si>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</si>
  <si>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</si>
  <si>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</si>
  <si>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</si>
  <si>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</si>
  <si>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</si>
  <si>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</si>
  <si>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</si>
  <si>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</si>
  <si>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</si>
  <si>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</si>
  <si>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</si>
  <si>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</si>
  <si>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</si>
  <si>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</si>
  <si>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</si>
  <si>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</si>
  <si>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</si>
  <si>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</si>
  <si>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</si>
  <si>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</si>
  <si>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</si>
  <si>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</si>
  <si>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</si>
  <si>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</si>
  <si>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</si>
  <si>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</si>
  <si>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</si>
  <si>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</si>
  <si>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</si>
  <si>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</si>
  <si>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</si>
  <si>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</si>
  <si>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</si>
  <si>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</si>
  <si>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</si>
  <si>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</si>
  <si>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</si>
  <si>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</si>
  <si>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</si>
  <si>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</si>
  <si>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</si>
  <si>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</si>
  <si>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</si>
  <si>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</si>
  <si>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</si>
  <si>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</si>
  <si>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</si>
  <si>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</si>
  <si>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</si>
  <si>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</si>
  <si>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</si>
  <si>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</si>
  <si>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</si>
  <si>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</si>
  <si>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</si>
  <si>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</si>
  <si>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</si>
  <si>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</si>
  <si>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</si>
  <si>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</si>
  <si>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</si>
  <si>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</si>
  <si>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</si>
  <si>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</si>
  <si>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</si>
  <si>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</si>
  <si>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</si>
  <si>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</si>
  <si>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</si>
  <si>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</si>
  <si>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</si>
  <si>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</si>
  <si>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</si>
  <si>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</si>
  <si>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</si>
  <si>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</si>
  <si>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</si>
  <si>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</si>
  <si>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</si>
  <si>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</si>
  <si>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</si>
  <si>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</si>
  <si>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</si>
  <si>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</si>
  <si>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</si>
  <si>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</si>
  <si>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</si>
  <si>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</si>
  <si>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</si>
  <si>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</si>
  <si>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</si>
  <si>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</si>
  <si>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</si>
  <si>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</si>
  <si>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</si>
  <si>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</si>
  <si>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</si>
  <si>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</si>
  <si>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</si>
  <si>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</si>
  <si>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</si>
  <si>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</si>
  <si>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</si>
  <si>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</si>
  <si>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</si>
  <si>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</si>
  <si>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</si>
  <si>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</si>
  <si>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</si>
  <si>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</si>
  <si>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</si>
  <si>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</si>
  <si>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</si>
  <si>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</si>
  <si>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</si>
  <si>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</si>
  <si>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</si>
  <si>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</si>
  <si>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</si>
  <si>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</si>
  <si>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</si>
  <si>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</si>
  <si>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</si>
  <si>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</si>
  <si>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</si>
  <si>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</si>
  <si>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</si>
  <si>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</si>
  <si>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</si>
  <si>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</si>
  <si>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</si>
  <si>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</si>
  <si>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</si>
  <si>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</si>
  <si>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</si>
  <si>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</si>
  <si>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</si>
  <si>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</si>
  <si>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</si>
  <si>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</si>
  <si>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</si>
  <si>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</si>
  <si>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</si>
  <si>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</si>
  <si>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</si>
  <si>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</si>
  <si>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</si>
  <si>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</si>
  <si>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</si>
  <si>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</si>
  <si>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</si>
  <si>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</si>
  <si>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</si>
  <si>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</si>
  <si>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</si>
  <si>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</si>
  <si>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</si>
  <si>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</si>
  <si>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</si>
  <si>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</si>
  <si>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</si>
  <si>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</si>
  <si>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</si>
  <si>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</si>
  <si>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</si>
  <si>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</si>
  <si>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</si>
  <si>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</si>
  <si>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</si>
  <si>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</si>
  <si>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</si>
  <si>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</si>
  <si>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</si>
  <si>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</si>
  <si>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</si>
  <si>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</si>
  <si>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</si>
  <si>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</si>
  <si>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</si>
  <si>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</si>
  <si>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</si>
  <si>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</si>
  <si>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</si>
  <si>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</si>
  <si>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</si>
  <si>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</si>
  <si>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</si>
  <si>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</si>
  <si>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</si>
  <si>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</si>
  <si>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</si>
  <si>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</si>
  <si>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</si>
  <si>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</si>
  <si>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</si>
  <si>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</si>
  <si>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</si>
  <si>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</si>
  <si>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</si>
  <si>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</si>
  <si>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</si>
  <si>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</si>
  <si>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</si>
  <si>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</si>
  <si>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</si>
  <si>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</si>
  <si>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</si>
  <si>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</si>
  <si>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</si>
  <si>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</si>
  <si>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</si>
  <si>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</si>
  <si>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</si>
  <si>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</si>
  <si>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</si>
  <si>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</si>
  <si>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</si>
  <si>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</si>
  <si>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</si>
  <si>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</si>
  <si>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</si>
  <si>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</si>
  <si>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</si>
  <si>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</si>
  <si>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</si>
  <si>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</si>
  <si>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</si>
  <si>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</si>
  <si>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</si>
  <si>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</si>
  <si>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</si>
  <si>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</si>
  <si>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</si>
  <si>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</si>
  <si>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</si>
  <si>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</si>
  <si>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</si>
  <si>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</si>
  <si>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</si>
  <si>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</si>
  <si>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</si>
  <si>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</si>
  <si>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</si>
  <si>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</si>
  <si>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</si>
  <si>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</si>
  <si>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</si>
  <si>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</si>
  <si>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</si>
  <si>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</si>
  <si>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</si>
  <si>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</si>
  <si>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</si>
  <si>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</si>
  <si>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</si>
  <si>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</si>
  <si>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</si>
  <si>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</si>
  <si>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</si>
  <si>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</si>
  <si>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</si>
  <si>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</si>
  <si>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</si>
  <si>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</si>
  <si>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</si>
  <si>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</si>
  <si>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</si>
  <si>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</si>
  <si>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</si>
  <si>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</si>
  <si>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</si>
  <si>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</si>
  <si>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</si>
  <si>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</si>
  <si>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</si>
  <si>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</si>
  <si>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</si>
  <si>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</si>
  <si>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</si>
  <si>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</si>
  <si>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</si>
  <si>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</si>
  <si>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</si>
  <si>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</si>
  <si>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</si>
  <si>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</si>
  <si>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</si>
  <si>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</si>
  <si>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</si>
  <si>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</si>
  <si>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</si>
  <si>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</si>
  <si>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</si>
  <si>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</si>
  <si>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</si>
  <si>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</si>
  <si>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</si>
  <si>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</si>
  <si>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</si>
  <si>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</si>
  <si>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</si>
  <si>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</si>
  <si>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</si>
  <si>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</si>
  <si>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</si>
  <si>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</si>
  <si>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</si>
  <si>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</si>
  <si>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</si>
  <si>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</si>
  <si>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</si>
  <si>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</si>
  <si>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</si>
  <si>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</si>
  <si>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</si>
  <si>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</si>
  <si>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</si>
  <si>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</si>
  <si>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</si>
  <si>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</si>
  <si>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</si>
  <si>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</si>
  <si>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</si>
  <si>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</si>
  <si>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</si>
  <si>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</si>
  <si>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</si>
  <si>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</si>
  <si>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</si>
  <si>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</si>
  <si>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</si>
  <si>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</si>
  <si>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</si>
  <si>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</si>
  <si>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</si>
  <si>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</si>
  <si>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</si>
  <si>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</si>
  <si>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</si>
  <si>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</si>
  <si>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</si>
  <si>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</si>
  <si>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</si>
  <si>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</si>
  <si>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</si>
  <si>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</si>
  <si>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</si>
  <si>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</si>
  <si>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</si>
  <si>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</si>
  <si>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</si>
  <si>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</si>
  <si>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</si>
  <si>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</si>
  <si>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</si>
  <si>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</si>
  <si>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</si>
  <si>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</si>
  <si>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</si>
  <si>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</si>
  <si>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</si>
  <si>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</si>
  <si>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</si>
  <si>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</si>
  <si>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</si>
  <si>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</si>
  <si>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</si>
  <si>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</si>
  <si>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</si>
  <si>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</si>
  <si>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</si>
  <si>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</si>
  <si>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</si>
  <si>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</si>
  <si>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</si>
  <si>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</si>
  <si>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</si>
  <si>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</si>
  <si>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</si>
  <si>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</si>
  <si>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</si>
  <si>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</si>
  <si>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</si>
  <si>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</si>
  <si>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</si>
  <si>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</si>
  <si>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</si>
  <si>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</si>
  <si>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</si>
  <si>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</si>
  <si>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</si>
  <si>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</si>
  <si>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</si>
  <si>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</si>
  <si>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</si>
  <si>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</si>
  <si>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</si>
  <si>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</si>
  <si>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</si>
  <si>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</si>
  <si>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</si>
  <si>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</si>
  <si>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</si>
  <si>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</si>
  <si>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</si>
  <si>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</si>
  <si>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</si>
  <si>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</si>
  <si>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</si>
  <si>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</si>
  <si>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</si>
  <si>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</si>
  <si>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</si>
  <si>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</si>
  <si>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</si>
  <si>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</si>
  <si>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</si>
  <si>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</si>
  <si>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</si>
  <si>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</si>
  <si>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</si>
  <si>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</si>
  <si>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</si>
  <si>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</si>
  <si>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</si>
  <si>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</si>
  <si>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</si>
  <si>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</si>
  <si>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</si>
  <si>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</si>
  <si>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</si>
  <si>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</si>
  <si>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</si>
  <si>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</si>
  <si>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</si>
  <si>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</si>
  <si>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</si>
  <si>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</si>
  <si>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</si>
  <si>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</si>
  <si>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</si>
  <si>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</si>
  <si>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</si>
  <si>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</si>
  <si>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</si>
  <si>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</si>
  <si>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</si>
  <si>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</si>
  <si>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</si>
  <si>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</si>
  <si>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</si>
  <si>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</si>
  <si>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</si>
  <si>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</si>
  <si>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</si>
  <si>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</si>
  <si>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</si>
  <si>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</si>
  <si>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</si>
  <si>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</si>
  <si>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</si>
  <si>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</si>
  <si>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</si>
  <si>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</si>
  <si>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</si>
  <si>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</si>
  <si>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</si>
  <si>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</si>
  <si>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</si>
  <si>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</si>
  <si>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</si>
  <si>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</si>
  <si>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</si>
  <si>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</si>
  <si>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</si>
  <si>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</si>
  <si>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</si>
  <si>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</si>
  <si>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</si>
  <si>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</si>
  <si>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</si>
  <si>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</si>
  <si>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</si>
  <si>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</si>
  <si>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</si>
  <si>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</si>
  <si>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</si>
  <si>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</si>
  <si>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</si>
  <si>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</si>
  <si>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</si>
  <si>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</si>
  <si>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</si>
  <si>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</si>
  <si>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</si>
  <si>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</si>
  <si>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</si>
  <si>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</si>
  <si>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</si>
  <si>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</si>
  <si>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</si>
  <si>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</si>
  <si>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</si>
  <si>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</si>
  <si>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</si>
  <si>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</si>
  <si>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</si>
  <si>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</si>
  <si>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</si>
  <si>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</si>
  <si>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</si>
  <si>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</si>
  <si>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</si>
  <si>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</si>
  <si>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</si>
  <si>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</si>
  <si>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</si>
  <si>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</si>
  <si>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</si>
  <si>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</si>
  <si>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</si>
  <si>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</si>
  <si>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</si>
  <si>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</si>
  <si>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</si>
  <si>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</si>
  <si>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</si>
  <si>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</si>
  <si>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</si>
  <si>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</si>
  <si>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</si>
  <si>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</si>
  <si>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</si>
  <si>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</si>
  <si>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</si>
  <si>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</si>
  <si>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</si>
  <si>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</si>
  <si>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</si>
  <si>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</si>
  <si>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</si>
  <si>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</si>
  <si>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</si>
  <si>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</si>
  <si>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</si>
  <si>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</si>
  <si>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</si>
  <si>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</si>
  <si>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</si>
  <si>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</si>
  <si>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</si>
  <si>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</si>
  <si>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</si>
  <si>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</si>
  <si>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</si>
  <si>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</si>
  <si>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</si>
  <si>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</si>
  <si>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</si>
  <si>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</si>
  <si>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</si>
  <si>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</si>
  <si>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</si>
  <si>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</si>
  <si>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</si>
  <si>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</si>
  <si>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</si>
  <si>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</si>
  <si>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</si>
  <si>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</si>
  <si>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</si>
  <si>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</si>
  <si>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</si>
  <si>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</si>
  <si>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</si>
  <si>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</si>
  <si>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</si>
  <si>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</si>
  <si>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</si>
  <si>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</si>
  <si>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</si>
  <si>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</si>
  <si>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</si>
  <si>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</si>
  <si>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</si>
  <si>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</si>
  <si>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</si>
  <si>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</si>
  <si>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</si>
  <si>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</si>
  <si>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</si>
  <si>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</si>
  <si>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</si>
  <si>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</si>
  <si>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</si>
  <si>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</si>
  <si>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</si>
  <si>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</si>
  <si>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</si>
  <si>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</si>
  <si>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</si>
  <si>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</si>
  <si>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</si>
  <si>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</si>
  <si>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</si>
  <si>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</si>
  <si>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</si>
  <si>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</si>
  <si>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</si>
  <si>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</si>
  <si>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</si>
  <si>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</si>
  <si>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</si>
  <si>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</si>
  <si>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</si>
  <si>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</si>
  <si>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</si>
  <si>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</si>
  <si>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</si>
  <si>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</si>
  <si>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</si>
  <si>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</si>
  <si>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</si>
  <si>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</si>
  <si>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</si>
  <si>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</si>
  <si>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</si>
  <si>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</si>
  <si>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</si>
  <si>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</si>
  <si>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</si>
  <si>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</si>
  <si>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</si>
  <si>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</si>
  <si>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</si>
  <si>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</si>
  <si>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</si>
  <si>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</si>
  <si>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</si>
  <si>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</si>
  <si>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</si>
  <si>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</si>
  <si>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</si>
  <si>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</si>
  <si>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</si>
  <si>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</si>
  <si>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</si>
  <si>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</si>
  <si>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</si>
  <si>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</si>
  <si>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</si>
  <si>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</si>
  <si>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</si>
  <si>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</si>
  <si>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</si>
  <si>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</si>
  <si>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</si>
  <si>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</si>
  <si>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</si>
  <si>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</si>
  <si>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</si>
  <si>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</si>
  <si>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</si>
  <si>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</si>
  <si>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</si>
  <si>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</si>
  <si>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</si>
  <si>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</si>
  <si>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</si>
  <si>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</si>
  <si>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</si>
  <si>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</si>
  <si>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</si>
  <si>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</si>
  <si>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</si>
  <si>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</si>
  <si>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</si>
  <si>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</si>
  <si>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</si>
  <si>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</si>
  <si>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</si>
  <si>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</si>
  <si>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</si>
  <si>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</si>
  <si>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</si>
  <si>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</si>
  <si>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</si>
  <si>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</si>
  <si>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</si>
  <si>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</si>
  <si>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</si>
  <si>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</si>
  <si>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</si>
  <si>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</si>
  <si>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</si>
  <si>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</si>
  <si>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</si>
  <si>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</si>
  <si>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</si>
  <si>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</si>
  <si>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</si>
  <si>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</si>
  <si>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</si>
  <si>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</si>
  <si>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</si>
  <si>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</si>
  <si>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</si>
  <si>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</si>
  <si>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</si>
  <si>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</si>
  <si>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</si>
  <si>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</si>
  <si>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</si>
  <si>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</si>
  <si>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</si>
  <si>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</si>
  <si>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</si>
  <si>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</si>
  <si>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</si>
  <si>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</si>
  <si>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</si>
  <si>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</si>
  <si>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</si>
  <si>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</si>
  <si>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</si>
  <si>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</si>
  <si>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</si>
  <si>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</si>
  <si>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</si>
  <si>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</si>
  <si>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</si>
  <si>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</si>
  <si>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</si>
  <si>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</si>
  <si>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</si>
  <si>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</si>
  <si>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</si>
  <si>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</si>
  <si>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</si>
  <si>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</si>
  <si>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</si>
  <si>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</si>
  <si>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</si>
  <si>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</si>
  <si>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</si>
  <si>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</si>
  <si>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</si>
  <si>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</si>
  <si>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</si>
  <si>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</si>
  <si>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</si>
  <si>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</si>
  <si>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</si>
  <si>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</si>
  <si>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</si>
  <si>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</si>
  <si>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</si>
  <si>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</si>
  <si>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</si>
  <si>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</si>
  <si>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</si>
  <si>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</si>
  <si>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</si>
  <si>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</si>
  <si>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</si>
  <si>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</si>
  <si>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</si>
  <si>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</si>
  <si>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</si>
  <si>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</si>
  <si>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</si>
  <si>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</si>
  <si>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</si>
  <si>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</si>
  <si>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</si>
  <si>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</si>
  <si>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</si>
  <si>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</si>
  <si>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</si>
  <si>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</si>
  <si>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</si>
  <si>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</si>
  <si>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</si>
  <si>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</si>
  <si>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</si>
  <si>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</si>
  <si>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</si>
  <si>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</si>
  <si>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</si>
  <si>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</si>
  <si>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</si>
  <si>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</si>
  <si>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</si>
  <si>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</si>
  <si>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</si>
  <si>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</si>
  <si>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</si>
  <si>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</si>
  <si>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</si>
  <si>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</si>
  <si>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</si>
  <si>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</si>
  <si>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</si>
  <si>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</si>
  <si>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</si>
  <si>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</si>
  <si>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</si>
  <si>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</si>
  <si>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</si>
  <si>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</si>
  <si>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</si>
  <si>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</si>
  <si>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</si>
  <si>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</si>
  <si>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</si>
  <si>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</si>
  <si>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</si>
  <si>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</si>
  <si>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</si>
  <si>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</si>
  <si>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</si>
  <si>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</si>
  <si>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</si>
  <si>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</si>
  <si>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</si>
  <si>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</si>
  <si>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</si>
  <si>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</si>
  <si>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</si>
  <si>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</si>
  <si>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</si>
  <si>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</si>
  <si>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</si>
  <si>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</si>
  <si>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</si>
  <si>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</si>
  <si>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</si>
  <si>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</si>
  <si>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</si>
  <si>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</si>
  <si>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</si>
  <si>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</si>
  <si>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</si>
  <si>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</si>
  <si>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</si>
  <si>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</si>
  <si>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</si>
  <si>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</si>
  <si>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</si>
  <si>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</si>
  <si>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</si>
  <si>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</si>
  <si>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</si>
  <si>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</si>
  <si>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</si>
  <si>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</si>
  <si>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</si>
  <si>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</si>
  <si>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</si>
  <si>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</si>
  <si>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</si>
  <si>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</si>
  <si>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</si>
  <si>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</si>
  <si>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</si>
  <si>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</si>
  <si>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</si>
  <si>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</si>
  <si>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</si>
  <si>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</si>
  <si>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</si>
  <si>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</si>
  <si>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</si>
  <si>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</si>
  <si>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</si>
  <si>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</si>
  <si>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</si>
  <si>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</si>
  <si>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</si>
  <si>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</si>
  <si>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</si>
  <si>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</si>
  <si>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</si>
  <si>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</si>
  <si>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</si>
  <si>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</si>
  <si>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</si>
  <si>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</si>
  <si>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</si>
  <si>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</si>
  <si>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</si>
  <si>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</si>
  <si>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</si>
  <si>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</si>
  <si>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</si>
  <si>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</si>
  <si>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</si>
  <si>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</si>
  <si>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</si>
  <si>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</si>
  <si>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</si>
  <si>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</si>
  <si>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</si>
  <si>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</si>
  <si>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</si>
  <si>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</si>
  <si>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</si>
  <si>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</si>
  <si>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</si>
  <si>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</si>
  <si>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</si>
  <si>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</si>
  <si>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</si>
  <si>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</si>
  <si>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</si>
  <si>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</si>
  <si>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</si>
  <si>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</si>
  <si>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</si>
  <si>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</si>
  <si>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</si>
  <si>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</si>
  <si>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</si>
  <si>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</si>
  <si>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</si>
  <si>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</si>
  <si>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</si>
  <si>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</si>
  <si>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</si>
  <si>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</si>
  <si>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</si>
  <si>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</si>
  <si>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</si>
  <si>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</si>
  <si>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</si>
  <si>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</si>
  <si>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</si>
  <si>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</si>
  <si>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</si>
  <si>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</si>
  <si>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</si>
  <si>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</si>
  <si>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</si>
  <si>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</si>
  <si>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</si>
  <si>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</si>
  <si>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</si>
  <si>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</si>
  <si>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</si>
  <si>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</si>
  <si>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</si>
  <si>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</si>
  <si>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</si>
  <si>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</si>
  <si>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</si>
  <si>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</si>
  <si>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</si>
  <si>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</si>
  <si>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</si>
  <si>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</si>
  <si>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</si>
  <si>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</si>
  <si>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</si>
  <si>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</si>
  <si>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</si>
  <si>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</si>
  <si>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</si>
  <si>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</si>
  <si>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</si>
  <si>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</si>
  <si>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</si>
  <si>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</si>
  <si>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</si>
  <si>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</si>
  <si>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</si>
  <si>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</si>
  <si>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</si>
  <si>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</si>
  <si>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</si>
  <si>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</si>
  <si>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</si>
  <si>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</si>
  <si>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</si>
  <si>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</si>
  <si>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</si>
  <si>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</si>
  <si>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</si>
  <si>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</si>
  <si>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</si>
  <si>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</si>
  <si>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</si>
  <si>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</si>
  <si>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</si>
  <si>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</si>
  <si>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</si>
  <si>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</si>
  <si>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</si>
  <si>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</si>
  <si>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</si>
  <si>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</si>
  <si>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</si>
  <si>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</si>
  <si>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</si>
  <si>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</si>
  <si>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</si>
  <si>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</si>
  <si>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</si>
  <si>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</si>
  <si>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</si>
  <si>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</si>
  <si>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</si>
  <si>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</si>
  <si>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</si>
  <si>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</si>
  <si>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</si>
  <si>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</si>
  <si>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</si>
  <si>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</si>
  <si>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</si>
  <si>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</si>
  <si>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</si>
  <si>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</si>
  <si>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</si>
  <si>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</si>
  <si>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</si>
  <si>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</si>
  <si>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</si>
  <si>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</si>
  <si>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</si>
  <si>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</si>
  <si>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</si>
  <si>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</si>
  <si>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</si>
  <si>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</si>
  <si>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</si>
  <si>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</si>
  <si>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</si>
  <si>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</si>
  <si>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</si>
  <si>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</si>
  <si>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</si>
  <si>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</si>
  <si>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</si>
  <si>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</si>
  <si>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</si>
  <si>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</si>
  <si>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</si>
  <si>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</si>
  <si>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</si>
  <si>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</si>
  <si>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</si>
  <si>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</si>
  <si>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</si>
  <si>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</si>
  <si>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</si>
  <si>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</si>
  <si>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</si>
  <si>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</si>
  <si>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</si>
  <si>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</si>
  <si>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</si>
  <si>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</si>
  <si>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</si>
  <si>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</si>
  <si>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</si>
  <si>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</si>
  <si>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</si>
  <si>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</si>
  <si>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</si>
  <si>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</si>
  <si>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</si>
  <si>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</si>
  <si>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</si>
  <si>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</si>
  <si>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</si>
  <si>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</si>
  <si>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</si>
  <si>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</si>
  <si>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</si>
  <si>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</si>
  <si>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</si>
  <si>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</si>
  <si>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</si>
  <si>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</si>
  <si>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</si>
  <si>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</si>
  <si>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</si>
  <si>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</si>
  <si>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</si>
  <si>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</si>
  <si>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</si>
  <si>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</si>
  <si>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</si>
  <si>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</si>
  <si>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</si>
  <si>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</si>
  <si>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</si>
  <si>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</si>
  <si>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</si>
  <si>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</si>
  <si>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</si>
  <si>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</si>
  <si>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</si>
  <si>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</si>
  <si>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</si>
  <si>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</si>
  <si>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</si>
  <si>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</si>
  <si>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</si>
  <si>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</si>
  <si>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</si>
  <si>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</si>
  <si>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</si>
  <si>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</si>
  <si>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</si>
  <si>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</si>
  <si>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</si>
  <si>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</si>
  <si>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</si>
  <si>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</si>
  <si>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</si>
  <si>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</si>
  <si>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</si>
  <si>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</si>
  <si>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</si>
  <si>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</si>
  <si>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</si>
  <si>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</si>
  <si>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</si>
  <si>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</si>
  <si>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</si>
  <si>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</si>
  <si>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</si>
  <si>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</si>
  <si>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</si>
  <si>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</si>
  <si>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</si>
  <si>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</si>
  <si>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</si>
  <si>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</si>
  <si>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</si>
  <si>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</si>
  <si>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</si>
  <si>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</si>
  <si>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</si>
  <si>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</si>
  <si>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</si>
  <si>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</si>
  <si>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</si>
  <si>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</si>
  <si>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</si>
  <si>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</si>
  <si>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</si>
  <si>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</si>
  <si>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</si>
  <si>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</si>
  <si>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</si>
  <si>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</si>
  <si>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</si>
  <si>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</si>
  <si>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</si>
  <si>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</si>
  <si>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</si>
  <si>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</si>
  <si>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</si>
  <si>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</si>
  <si>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</si>
  <si>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</si>
  <si>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</si>
  <si>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</si>
  <si>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</si>
  <si>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</si>
  <si>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</si>
  <si>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</si>
  <si>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</si>
  <si>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</si>
  <si>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</si>
  <si>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</si>
  <si>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</si>
  <si>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</si>
  <si>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</si>
  <si>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</si>
  <si>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</si>
  <si>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</si>
  <si>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</si>
  <si>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</si>
  <si>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</si>
  <si>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</si>
  <si>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</si>
  <si>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</si>
  <si>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</si>
  <si>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</si>
  <si>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</si>
  <si>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</si>
  <si>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</si>
  <si>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</si>
  <si>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</si>
  <si>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</si>
  <si>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</si>
  <si>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</si>
  <si>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</si>
  <si>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</si>
  <si>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</si>
  <si>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</si>
  <si>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</si>
  <si>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</si>
  <si>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</si>
  <si>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</si>
  <si>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</si>
  <si>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</si>
  <si>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</si>
  <si>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</si>
  <si>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</si>
  <si>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</si>
  <si>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</si>
  <si>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</si>
  <si>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</si>
  <si>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</si>
  <si>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</si>
  <si>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</si>
  <si>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</si>
  <si>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</si>
  <si>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</si>
  <si>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</si>
  <si>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</si>
  <si>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</si>
  <si>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</si>
  <si>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</si>
  <si>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</si>
  <si>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</si>
  <si>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</si>
  <si>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</si>
  <si>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</si>
  <si>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</si>
  <si>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</si>
  <si>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</si>
  <si>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</si>
  <si>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</si>
  <si>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</si>
  <si>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</si>
  <si>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</si>
  <si>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</si>
  <si>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</si>
  <si>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</si>
  <si>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</si>
  <si>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</si>
  <si>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</si>
  <si>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</si>
  <si>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</si>
  <si>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</si>
  <si>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</si>
  <si>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</si>
  <si>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</si>
  <si>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</si>
  <si>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</si>
  <si>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</si>
  <si>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</si>
  <si>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</si>
  <si>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</si>
  <si>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</si>
  <si>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</si>
  <si>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</si>
  <si>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</si>
  <si>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</si>
  <si>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</si>
  <si>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</si>
  <si>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</si>
  <si>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</si>
  <si>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</si>
  <si>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</si>
  <si>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</si>
  <si>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</si>
  <si>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</si>
  <si>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</si>
  <si>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</si>
  <si>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</si>
  <si>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</si>
  <si>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</si>
  <si>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</si>
  <si>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</si>
  <si>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</si>
  <si>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</si>
  <si>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</si>
  <si>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</si>
  <si>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</si>
  <si>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</si>
  <si>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</si>
  <si>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</si>
  <si>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</si>
  <si>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</si>
  <si>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</si>
  <si>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</si>
  <si>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</si>
  <si>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</si>
  <si>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</si>
  <si>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</si>
  <si>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</si>
  <si>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</si>
  <si>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</si>
  <si>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</si>
  <si>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</si>
  <si>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</si>
  <si>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</si>
  <si>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</si>
  <si>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</si>
  <si>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</si>
  <si>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</si>
  <si>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</si>
  <si>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</si>
  <si>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</si>
  <si>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</si>
  <si>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</si>
  <si>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</si>
  <si>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</si>
  <si>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</si>
  <si>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</si>
  <si>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</si>
  <si>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</si>
  <si>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</si>
  <si>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</si>
  <si>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</si>
  <si>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</si>
  <si>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</si>
  <si>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</si>
  <si>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</si>
  <si>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</si>
  <si>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</si>
  <si>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</si>
  <si>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</si>
  <si>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</si>
  <si>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</si>
  <si>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</si>
  <si>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</si>
  <si>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</si>
  <si>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</si>
  <si>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</si>
  <si>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</si>
  <si>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</si>
  <si>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</si>
  <si>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</si>
  <si>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</si>
  <si>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</si>
  <si>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</si>
  <si>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</si>
  <si>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</si>
  <si>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</si>
  <si>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</si>
  <si>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</si>
  <si>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</si>
  <si>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</si>
  <si>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</si>
  <si>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</si>
  <si>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</si>
  <si>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</si>
  <si>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</si>
  <si>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</si>
  <si>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</si>
  <si>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</si>
  <si>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</si>
  <si>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</si>
  <si>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</si>
  <si>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</si>
  <si>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</si>
  <si>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</si>
  <si>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</si>
  <si>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</si>
  <si>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</si>
  <si>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</si>
  <si>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</si>
  <si>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</si>
  <si>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</si>
  <si>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</si>
  <si>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</si>
  <si>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</si>
  <si>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</si>
  <si>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</si>
  <si>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</si>
  <si>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</si>
  <si>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</si>
  <si>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</si>
  <si>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</si>
  <si>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</si>
  <si>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</si>
  <si>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</si>
  <si>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</si>
  <si>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</si>
  <si>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</si>
  <si>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</si>
  <si>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</si>
  <si>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</si>
  <si>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</si>
  <si>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</si>
  <si>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</si>
  <si>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</si>
  <si>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</si>
  <si>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</si>
  <si>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</si>
  <si>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</si>
  <si>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</si>
  <si>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</si>
  <si>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</si>
  <si>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</si>
  <si>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</si>
  <si>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</si>
  <si>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</si>
  <si>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</si>
  <si>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</si>
  <si>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</si>
  <si>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</si>
  <si>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</si>
  <si>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</si>
  <si>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</si>
  <si>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</si>
  <si>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</si>
  <si>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</si>
  <si>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</si>
  <si>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</si>
  <si>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</si>
  <si>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</si>
  <si>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</si>
  <si>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</si>
  <si>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</si>
  <si>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</si>
  <si>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</si>
  <si>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</si>
  <si>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</si>
  <si>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</si>
  <si>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</si>
  <si>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</si>
  <si>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</si>
  <si>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</si>
  <si>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</si>
  <si>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</si>
  <si>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</si>
  <si>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</si>
  <si>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</si>
  <si>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</si>
  <si>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</si>
  <si>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</si>
  <si>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</si>
  <si>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</si>
  <si>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</si>
  <si>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</si>
  <si>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</si>
  <si>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</si>
  <si>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</si>
  <si>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</si>
  <si>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</si>
  <si>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</si>
  <si>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</si>
  <si>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</si>
  <si>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</si>
  <si>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</si>
  <si>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</si>
  <si>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</si>
  <si>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</si>
  <si>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</si>
  <si>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</si>
  <si>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</si>
  <si>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</si>
  <si>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</si>
  <si>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</si>
  <si>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</si>
  <si>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</si>
  <si>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</si>
  <si>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</si>
  <si>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</si>
  <si>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</si>
  <si>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</si>
  <si>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</si>
  <si>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</si>
  <si>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</si>
  <si>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</si>
  <si>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</si>
  <si>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</si>
  <si>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</si>
  <si>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</si>
  <si>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</si>
  <si>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</si>
  <si>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</si>
  <si>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</si>
  <si>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</si>
  <si>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</si>
  <si>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</si>
  <si>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</si>
  <si>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</si>
  <si>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</si>
  <si>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</si>
  <si>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</si>
  <si>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</si>
  <si>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</si>
  <si>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</si>
  <si>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</si>
  <si>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</si>
  <si>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</si>
  <si>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</si>
  <si>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</si>
  <si>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</si>
  <si>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</si>
  <si>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</si>
  <si>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</si>
  <si>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</si>
  <si>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</si>
  <si>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</si>
  <si>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</si>
  <si>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</si>
  <si>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</si>
  <si>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</si>
  <si>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</si>
  <si>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</si>
  <si>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</si>
  <si>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</si>
  <si>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</si>
  <si>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</si>
  <si>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</si>
  <si>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</si>
  <si>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</si>
  <si>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</si>
  <si>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</si>
  <si>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</si>
  <si>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</si>
  <si>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</si>
  <si>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</si>
  <si>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</si>
  <si>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</si>
  <si>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</si>
  <si>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</si>
  <si>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</si>
  <si>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</si>
  <si>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</si>
  <si>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</si>
  <si>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</si>
  <si>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</si>
  <si>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</si>
  <si>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</si>
  <si>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</si>
  <si>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</si>
  <si>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</si>
  <si>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</si>
  <si>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</si>
  <si>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</si>
  <si>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</si>
  <si>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</si>
  <si>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</si>
  <si>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</si>
  <si>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</si>
  <si>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</si>
  <si>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</si>
  <si>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</si>
  <si>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</si>
  <si>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</si>
  <si>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</si>
  <si>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</si>
  <si>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</si>
  <si>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</si>
  <si>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</si>
  <si>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</si>
  <si>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</si>
  <si>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</si>
  <si>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</si>
  <si>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</si>
  <si>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</si>
  <si>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</si>
  <si>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</si>
  <si>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</si>
  <si>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</si>
  <si>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</si>
  <si>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</si>
  <si>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</si>
  <si>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</si>
  <si>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</si>
  <si>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</si>
  <si>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</si>
  <si>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</si>
  <si>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</si>
  <si>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</si>
  <si>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</si>
  <si>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</si>
  <si>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</si>
  <si>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</si>
  <si>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</si>
  <si>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</si>
  <si>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</si>
  <si>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</si>
  <si>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</si>
  <si>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</si>
  <si>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</si>
  <si>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</si>
  <si>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</si>
  <si>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</si>
  <si>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</si>
  <si>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</si>
  <si>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</si>
  <si>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</si>
  <si>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</si>
  <si>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</si>
  <si>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</si>
  <si>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</si>
  <si>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</si>
  <si>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</si>
  <si>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</si>
  <si>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</si>
  <si>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</si>
  <si>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</si>
  <si>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</si>
  <si>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</si>
  <si>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</si>
  <si>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</si>
  <si>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</si>
  <si>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</si>
  <si>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</si>
  <si>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</si>
  <si>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</si>
  <si>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</si>
  <si>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</si>
  <si>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</si>
  <si>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</si>
  <si>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</si>
  <si>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</si>
  <si>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</si>
  <si>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</si>
  <si>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</si>
  <si>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</si>
  <si>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</si>
  <si>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</si>
  <si>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</si>
  <si>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</si>
  <si>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</si>
  <si>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</si>
  <si>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</si>
  <si>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</si>
  <si>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</si>
  <si>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</si>
  <si>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</si>
  <si>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</si>
  <si>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</si>
  <si>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</si>
  <si>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</si>
  <si>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</si>
  <si>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</si>
  <si>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</si>
  <si>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</si>
  <si>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</si>
  <si>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</si>
  <si>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</si>
  <si>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</si>
  <si>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</si>
  <si>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</si>
  <si>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</si>
  <si>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</si>
  <si>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</si>
  <si>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</si>
  <si>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</si>
  <si>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</si>
  <si>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</si>
  <si>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</si>
  <si>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</si>
  <si>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</si>
  <si>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</si>
  <si>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</si>
  <si>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</si>
  <si>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</si>
  <si>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</si>
  <si>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</si>
  <si>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</si>
  <si>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</si>
  <si>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</si>
  <si>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</si>
  <si>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</si>
  <si>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</si>
  <si>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</si>
  <si>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</si>
  <si>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</si>
  <si>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</si>
  <si>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</si>
  <si>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</si>
  <si>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</si>
  <si>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</si>
  <si>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</si>
  <si>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</si>
  <si>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</si>
  <si>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</si>
  <si>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</si>
  <si>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</si>
  <si>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</si>
  <si>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</si>
  <si>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</si>
  <si>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</si>
  <si>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</si>
  <si>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</si>
  <si>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</si>
  <si>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</si>
  <si>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</si>
  <si>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</si>
  <si>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</si>
  <si>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</si>
  <si>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</si>
  <si>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</si>
  <si>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</si>
  <si>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</si>
  <si>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</si>
  <si>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</si>
  <si>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</si>
  <si>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</si>
  <si>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</si>
  <si>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</si>
  <si>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</si>
  <si>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</si>
  <si>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</si>
  <si>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</si>
  <si>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</si>
  <si>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</si>
  <si>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</si>
  <si>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</si>
  <si>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</si>
  <si>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</si>
  <si>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</si>
  <si>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</si>
  <si>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</si>
  <si>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</si>
  <si>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</si>
  <si>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</si>
  <si>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</si>
  <si>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</si>
  <si>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</si>
  <si>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</si>
  <si>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</si>
  <si>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</si>
  <si>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</si>
  <si>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</si>
  <si>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</si>
  <si>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</si>
  <si>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</si>
  <si>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</si>
  <si>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</si>
  <si>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</si>
  <si>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</si>
  <si>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</si>
  <si>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</si>
  <si>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</si>
  <si>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</si>
  <si>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</si>
  <si>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</si>
  <si>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</si>
  <si>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</si>
  <si>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</si>
  <si>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</si>
  <si>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</si>
  <si>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</si>
  <si>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</si>
  <si>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</si>
  <si>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</si>
  <si>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</si>
  <si>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</si>
  <si>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</si>
  <si>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</si>
  <si>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</si>
  <si>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</si>
  <si>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</si>
  <si>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</si>
  <si>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</si>
  <si>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</si>
  <si>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</si>
  <si>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</si>
  <si>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</si>
  <si>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</si>
  <si>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</si>
  <si>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</si>
  <si>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</si>
  <si>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</si>
  <si>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</si>
  <si>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</si>
  <si>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</si>
  <si>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</si>
  <si>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</si>
  <si>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</si>
  <si>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</si>
  <si>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</si>
  <si>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</si>
  <si>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</si>
  <si>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</si>
  <si>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</si>
  <si>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</si>
  <si>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</si>
  <si>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</si>
  <si>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</si>
  <si>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</si>
  <si>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</si>
  <si>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</si>
  <si>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</si>
  <si>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</si>
  <si>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</si>
  <si>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</si>
  <si>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</si>
  <si>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</si>
  <si>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</si>
  <si>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</si>
  <si>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</si>
  <si>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</si>
  <si>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</si>
  <si>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</si>
  <si>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</si>
  <si>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</si>
  <si>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</si>
  <si>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</si>
  <si>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</si>
  <si>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</si>
  <si>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</si>
  <si>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</si>
  <si>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</si>
  <si>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</si>
  <si>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</si>
  <si>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</si>
  <si>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</si>
  <si>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</si>
  <si>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</si>
  <si>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</si>
  <si>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</si>
  <si>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</si>
  <si>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</si>
  <si>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</si>
  <si>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</si>
  <si>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</si>
  <si>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</si>
  <si>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</si>
  <si>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</si>
  <si>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</si>
  <si>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</si>
  <si>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</si>
  <si>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</si>
  <si>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</si>
  <si>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</si>
  <si>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</si>
  <si>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</si>
  <si>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</si>
  <si>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</si>
  <si>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</si>
  <si>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</si>
  <si>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</si>
  <si>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</si>
  <si>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</si>
  <si>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</si>
  <si>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</si>
  <si>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</si>
  <si>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</si>
  <si>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</si>
  <si>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</si>
  <si>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</si>
  <si>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</si>
  <si>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</si>
  <si>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</si>
  <si>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</si>
  <si>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</si>
  <si>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</si>
  <si>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</si>
  <si>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</si>
  <si>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</si>
  <si>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</si>
  <si>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</si>
  <si>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</si>
  <si>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</si>
  <si>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</si>
  <si>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</si>
  <si>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</si>
  <si>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</si>
  <si>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</si>
  <si>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</si>
  <si>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</si>
  <si>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</si>
  <si>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</si>
  <si>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</si>
  <si>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</si>
  <si>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</si>
  <si>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</si>
  <si>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</si>
  <si>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</si>
  <si>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</si>
  <si>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</si>
  <si>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</si>
  <si>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</si>
  <si>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</si>
  <si>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</si>
  <si>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</si>
  <si>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</si>
  <si>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</si>
  <si>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</si>
  <si>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</si>
  <si>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</si>
  <si>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</si>
  <si>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</si>
  <si>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</si>
  <si>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</si>
  <si>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</si>
  <si>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</si>
  <si>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</si>
  <si>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</si>
  <si>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</si>
  <si>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</si>
  <si>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</si>
  <si>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</si>
  <si>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</si>
  <si>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</si>
  <si>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</si>
  <si>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</si>
  <si>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</si>
  <si>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</si>
  <si>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</si>
  <si>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</si>
  <si>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</si>
  <si>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</si>
  <si>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</si>
  <si>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</si>
  <si>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</si>
  <si>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</si>
  <si>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</si>
  <si>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</si>
  <si>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</si>
  <si>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</si>
  <si>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</si>
  <si>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</si>
  <si>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</si>
  <si>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</si>
  <si>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</si>
  <si>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</si>
  <si>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</si>
  <si>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</si>
  <si>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</si>
  <si>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</si>
  <si>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</si>
  <si>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</si>
  <si>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</si>
  <si>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</si>
  <si>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</si>
  <si>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</si>
  <si>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</si>
  <si>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</si>
  <si>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</si>
  <si>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</si>
  <si>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</si>
  <si>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</si>
  <si>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</si>
  <si>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</si>
  <si>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</si>
  <si>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</si>
  <si>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</si>
  <si>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</si>
  <si>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</si>
  <si>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</si>
  <si>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</si>
  <si>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</si>
  <si>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</si>
  <si>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</si>
  <si>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</si>
  <si>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</si>
  <si>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</si>
  <si>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</si>
  <si>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</si>
  <si>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</si>
  <si>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</si>
  <si>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</si>
  <si>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</si>
  <si>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</si>
  <si>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</si>
  <si>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</si>
  <si>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</si>
  <si>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</si>
  <si>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</si>
  <si>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</si>
  <si>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</si>
  <si>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</si>
  <si>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</si>
  <si>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</si>
  <si>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</si>
  <si>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</si>
  <si>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</si>
  <si>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</si>
  <si>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</si>
  <si>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</si>
  <si>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</si>
  <si>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</si>
  <si>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</si>
  <si>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</si>
  <si>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</si>
  <si>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</si>
  <si>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</si>
  <si>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</si>
  <si>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</si>
  <si>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</si>
  <si>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</si>
  <si>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</si>
  <si>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</si>
  <si>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</si>
  <si>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</si>
  <si>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</si>
  <si>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</si>
  <si>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</si>
  <si>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</si>
  <si>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</si>
  <si>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</si>
  <si>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</si>
  <si>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</si>
  <si>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</si>
  <si>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</si>
  <si>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</si>
  <si>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</si>
  <si>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</si>
  <si>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</si>
  <si>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</si>
  <si>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</si>
  <si>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</si>
  <si>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</si>
  <si>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</si>
  <si>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</si>
  <si>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</si>
  <si>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</si>
  <si>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</si>
  <si>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</si>
  <si>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</si>
  <si>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</si>
  <si>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</si>
  <si>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</si>
  <si>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</si>
  <si>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</si>
  <si>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</si>
  <si>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</si>
  <si>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</si>
  <si>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</si>
  <si>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</si>
  <si>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</si>
  <si>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</si>
  <si>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</si>
  <si>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</si>
  <si>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</si>
  <si>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</si>
  <si>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</si>
  <si>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</si>
  <si>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</si>
  <si>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</si>
  <si>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</si>
  <si>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</si>
  <si>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</si>
  <si>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</si>
  <si>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</si>
  <si>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</si>
  <si>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</si>
  <si>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</si>
  <si>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</si>
  <si>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</si>
  <si>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</si>
  <si>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</si>
  <si>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</si>
  <si>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</si>
  <si>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</si>
  <si>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</si>
  <si>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</si>
  <si>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</si>
  <si>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</si>
  <si>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</si>
  <si>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</si>
  <si>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</si>
  <si>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</si>
  <si>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</si>
  <si>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</si>
  <si>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</si>
  <si>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</si>
  <si>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</si>
  <si>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</si>
  <si>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</si>
  <si>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</si>
  <si>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</si>
  <si>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</si>
  <si>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</si>
  <si>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</si>
  <si>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</si>
  <si>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</si>
  <si>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</si>
  <si>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</si>
  <si>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</si>
  <si>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</si>
  <si>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</si>
  <si>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</si>
  <si>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</si>
  <si>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</si>
  <si>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</si>
  <si>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</si>
  <si>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</si>
  <si>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</si>
  <si>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</si>
  <si>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</si>
  <si>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</si>
  <si>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</si>
  <si>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</si>
  <si>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</si>
  <si>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</si>
  <si>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</si>
  <si>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</si>
  <si>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</si>
  <si>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</si>
  <si>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</si>
  <si>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</si>
  <si>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</si>
  <si>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</si>
  <si>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</si>
  <si>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</si>
  <si>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</si>
  <si>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</si>
  <si>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</si>
  <si>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</si>
  <si>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</si>
  <si>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</si>
  <si>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</si>
  <si>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</si>
  <si>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</si>
  <si>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</si>
  <si>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</si>
  <si>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</si>
  <si>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</si>
  <si>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</si>
  <si>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</si>
  <si>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</si>
  <si>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</si>
  <si>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</si>
  <si>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</si>
  <si>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</si>
  <si>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</si>
  <si>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</si>
  <si>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</si>
  <si>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</si>
  <si>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</si>
  <si>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</si>
  <si>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</si>
  <si>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</si>
  <si>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</si>
  <si>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</si>
  <si>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</si>
  <si>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</si>
  <si>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</si>
  <si>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</si>
  <si>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</si>
  <si>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</si>
  <si>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</si>
  <si>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</si>
  <si>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</si>
  <si>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</si>
  <si>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</si>
  <si>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</si>
  <si>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</si>
  <si>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</si>
  <si>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</si>
  <si>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</si>
  <si>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</si>
  <si>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</si>
  <si>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</si>
  <si>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</si>
  <si>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</si>
  <si>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</si>
  <si>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</si>
  <si>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</si>
  <si>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</si>
  <si>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</si>
  <si>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</si>
  <si>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</si>
  <si>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</si>
  <si>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</si>
  <si>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</si>
  <si>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</si>
  <si>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</si>
  <si>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</si>
  <si>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</si>
  <si>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</si>
  <si>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</si>
  <si>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</si>
  <si>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</si>
  <si>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</si>
  <si>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</si>
  <si>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</si>
  <si>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</si>
  <si>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</si>
  <si>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</si>
  <si>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</si>
  <si>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</si>
  <si>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</si>
  <si>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</si>
  <si>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</si>
  <si>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</si>
  <si>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</si>
  <si>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</si>
  <si>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</si>
  <si>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</si>
  <si>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</si>
  <si>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</si>
  <si>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</si>
  <si>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</si>
  <si>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</si>
  <si>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</si>
  <si>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</si>
  <si>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</si>
  <si>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</si>
  <si>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</si>
  <si>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</si>
  <si>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</si>
  <si>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</si>
  <si>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</si>
  <si>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</si>
  <si>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</si>
  <si>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</si>
  <si>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</si>
  <si>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</si>
  <si>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</si>
  <si>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</si>
  <si>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</si>
  <si>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</si>
  <si>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</si>
  <si>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</si>
  <si>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</si>
  <si>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</si>
  <si>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</si>
  <si>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</si>
  <si>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</si>
  <si>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</si>
  <si>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</si>
  <si>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</si>
  <si>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</si>
  <si>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</si>
  <si>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</si>
  <si>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</si>
  <si>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</si>
  <si>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</si>
  <si>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</si>
  <si>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</si>
  <si>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</si>
  <si>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</si>
  <si>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</si>
  <si>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</si>
  <si>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</si>
  <si>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</si>
  <si>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</si>
  <si>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</si>
  <si>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</si>
  <si>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</si>
  <si>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</si>
  <si>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</si>
  <si>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</si>
  <si>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</si>
  <si>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</si>
  <si>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</si>
  <si>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</si>
  <si>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</si>
  <si>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</si>
  <si>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</si>
  <si>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</si>
  <si>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</si>
  <si>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</si>
  <si>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</si>
  <si>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</si>
  <si>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</si>
  <si>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</si>
  <si>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</si>
  <si>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</si>
  <si>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</si>
  <si>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</si>
  <si>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</si>
  <si>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</si>
  <si>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</si>
  <si>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</si>
  <si>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</si>
  <si>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</si>
  <si>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</si>
  <si>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</si>
  <si>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</si>
  <si>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</si>
  <si>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</si>
  <si>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</si>
  <si>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</si>
  <si>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</si>
  <si>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</si>
  <si>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</si>
  <si>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</si>
  <si>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</si>
  <si>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</si>
  <si>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</si>
  <si>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</si>
  <si>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</si>
  <si>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</si>
  <si>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</si>
  <si>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</si>
  <si>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</si>
  <si>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</si>
  <si>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</si>
  <si>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</si>
  <si>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</si>
  <si>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</si>
  <si>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</si>
  <si>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</si>
  <si>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</si>
  <si>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</si>
  <si>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</si>
  <si>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</si>
  <si>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</si>
  <si>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</si>
  <si>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</si>
  <si>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</si>
  <si>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</si>
  <si>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</si>
  <si>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</si>
  <si>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</si>
  <si>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</si>
  <si>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</si>
  <si>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</si>
  <si>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</si>
  <si>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</si>
  <si>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</si>
  <si>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</si>
  <si>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</si>
  <si>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</si>
  <si>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</si>
  <si>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</si>
  <si>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</si>
  <si>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</si>
  <si>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</si>
  <si>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</si>
  <si>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</si>
  <si>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</si>
  <si>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</si>
  <si>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</si>
  <si>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</si>
  <si>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</si>
  <si>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</si>
  <si>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</si>
  <si>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</si>
  <si>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</si>
  <si>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</si>
  <si>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</si>
  <si>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</si>
  <si>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</si>
  <si>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</si>
  <si>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</si>
  <si>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</si>
  <si>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</si>
  <si>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</si>
  <si>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</si>
  <si>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</si>
  <si>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</si>
  <si>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</si>
  <si>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</si>
  <si>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</si>
  <si>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</si>
  <si>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</si>
  <si>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</si>
  <si>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</si>
  <si>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</si>
  <si>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</si>
  <si>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</si>
  <si>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</si>
  <si>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</si>
  <si>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</si>
  <si>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</si>
  <si>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</si>
  <si>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</si>
  <si>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</si>
  <si>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</si>
  <si>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</si>
  <si>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</si>
  <si>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</si>
  <si>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</si>
  <si>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</si>
  <si>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</si>
  <si>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</si>
  <si>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</si>
  <si>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</si>
  <si>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</si>
  <si>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</si>
  <si>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</si>
  <si>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</si>
  <si>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</si>
  <si>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</si>
  <si>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</si>
  <si>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</si>
  <si>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</si>
  <si>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</si>
  <si>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</si>
  <si>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</si>
  <si>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</si>
  <si>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</si>
  <si>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</si>
  <si>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</si>
  <si>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</si>
  <si>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</si>
  <si>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</si>
  <si>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</si>
  <si>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</si>
  <si>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</si>
  <si>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</si>
  <si>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</si>
  <si>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</si>
  <si>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</si>
  <si>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</si>
  <si>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</si>
  <si>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</si>
  <si>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</si>
  <si>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</si>
  <si>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</si>
  <si>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</si>
  <si>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</si>
  <si>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</si>
  <si>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</si>
  <si>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</si>
  <si>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</si>
  <si>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</si>
  <si>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</si>
  <si>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</si>
  <si>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</si>
  <si>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</si>
  <si>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</si>
  <si>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</si>
  <si>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</si>
  <si>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</si>
  <si>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</si>
  <si>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</si>
  <si>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</si>
  <si>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</si>
  <si>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</si>
  <si>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</si>
  <si>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</si>
  <si>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</si>
  <si>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</si>
  <si>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</si>
  <si>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</si>
  <si>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</si>
  <si>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</si>
  <si>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</si>
  <si>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</si>
  <si>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</si>
  <si>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</si>
  <si>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</si>
  <si>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</si>
  <si>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</si>
  <si>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</si>
  <si>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</si>
  <si>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</si>
  <si>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</si>
  <si>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</si>
  <si>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</si>
  <si>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</si>
  <si>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</si>
  <si>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</si>
  <si>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</si>
  <si>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</si>
  <si>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</si>
  <si>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</si>
  <si>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</si>
  <si>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</si>
  <si>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</si>
  <si>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</si>
  <si>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</si>
  <si>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</si>
  <si>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</si>
  <si>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</si>
  <si>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</si>
  <si>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</si>
  <si>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</si>
  <si>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</si>
  <si>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</si>
  <si>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</si>
  <si>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</si>
  <si>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</si>
  <si>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</si>
  <si>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</si>
  <si>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</si>
  <si>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</si>
  <si>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</si>
  <si>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</si>
  <si>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</si>
  <si>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</si>
  <si>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</si>
  <si>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</si>
  <si>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</si>
  <si>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</si>
  <si>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</si>
  <si>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</si>
  <si>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</si>
  <si>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</si>
  <si>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</si>
  <si>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</si>
  <si>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</si>
  <si>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</si>
  <si>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</si>
  <si>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</si>
  <si>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</si>
  <si>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</si>
  <si>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</si>
  <si>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</si>
  <si>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</si>
  <si>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</si>
  <si>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</si>
  <si>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</si>
  <si>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</si>
  <si>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</si>
  <si>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</si>
  <si>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</si>
  <si>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</si>
  <si>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</si>
  <si>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</si>
  <si>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</si>
  <si>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</si>
  <si>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</si>
  <si>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</si>
  <si>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</si>
  <si>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</si>
  <si>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</si>
  <si>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</si>
  <si>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</si>
  <si>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</si>
  <si>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</si>
  <si>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</si>
  <si>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</si>
  <si>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</si>
  <si>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</si>
  <si>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</si>
  <si>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</si>
  <si>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</si>
  <si>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</si>
  <si>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</si>
  <si>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</si>
  <si>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</si>
  <si>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</si>
  <si>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</si>
  <si>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</si>
  <si>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</si>
  <si>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</si>
  <si>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</si>
  <si>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</si>
  <si>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</si>
  <si>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</si>
  <si>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</si>
  <si>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</si>
  <si>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</si>
  <si>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</si>
  <si>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</si>
  <si>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</si>
  <si>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</si>
  <si>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</si>
  <si>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</si>
  <si>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</si>
  <si>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</si>
  <si>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</si>
  <si>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</si>
  <si>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</si>
  <si>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</si>
  <si>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</si>
  <si>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</si>
  <si>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</si>
  <si>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</si>
  <si>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</si>
  <si>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</si>
  <si>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</si>
  <si>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</si>
  <si>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</si>
  <si>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</si>
  <si>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</si>
  <si>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</si>
  <si>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</si>
  <si>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</si>
  <si>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</si>
  <si>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</si>
  <si>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</si>
  <si>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</si>
  <si>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</si>
  <si>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</si>
  <si>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</si>
  <si>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</si>
  <si>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</si>
  <si>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</si>
  <si>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</si>
  <si>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</si>
  <si>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</si>
  <si>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</si>
  <si>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</si>
  <si>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</si>
  <si>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</si>
  <si>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</si>
  <si>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</si>
  <si>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</si>
  <si>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</si>
  <si>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</si>
  <si>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</si>
  <si>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</si>
  <si>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</si>
  <si>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</si>
  <si>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</si>
  <si>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</si>
  <si>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</si>
  <si>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</si>
  <si>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</si>
  <si>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</si>
  <si>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</si>
  <si>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</si>
  <si>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</si>
  <si>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</si>
  <si>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</si>
  <si>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</si>
  <si>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</si>
  <si>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</si>
  <si>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</si>
  <si>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</si>
  <si>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</si>
  <si>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</si>
  <si>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</si>
  <si>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</si>
  <si>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</si>
  <si>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</si>
  <si>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</si>
  <si>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</si>
  <si>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</si>
  <si>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</si>
  <si>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</si>
  <si>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</si>
  <si>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</si>
  <si>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</si>
  <si>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</si>
  <si>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</si>
  <si>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</si>
  <si>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</si>
  <si>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</si>
  <si>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</si>
  <si>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</si>
  <si>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</si>
  <si>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</si>
  <si>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</si>
  <si>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</si>
  <si>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</si>
  <si>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</si>
  <si>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</si>
  <si>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</si>
  <si>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</si>
  <si>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</si>
  <si>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</si>
  <si>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</si>
  <si>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</si>
  <si>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</si>
  <si>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</si>
  <si>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</si>
  <si>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</si>
  <si>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</si>
  <si>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</si>
  <si>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</si>
  <si>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</si>
  <si>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</si>
  <si>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</si>
  <si>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</si>
  <si>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</si>
  <si>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</si>
  <si>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</si>
  <si>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</si>
  <si>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</si>
  <si>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</si>
  <si>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</si>
  <si>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</si>
  <si>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</si>
  <si>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</si>
  <si>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</si>
  <si>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</si>
  <si>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</si>
  <si>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</si>
  <si>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</si>
  <si>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</si>
  <si>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</si>
  <si>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</si>
  <si>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</si>
  <si>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</si>
  <si>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</si>
  <si>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</si>
  <si>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</si>
  <si>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</si>
  <si>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</si>
  <si>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</si>
  <si>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</si>
  <si>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</si>
  <si>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</si>
  <si>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</si>
  <si>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</si>
  <si>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</si>
  <si>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</si>
  <si>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</si>
  <si>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</si>
  <si>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</si>
  <si>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</si>
  <si>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</si>
  <si>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</si>
  <si>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</si>
  <si>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</si>
  <si>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</si>
  <si>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</si>
  <si>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</si>
  <si>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</si>
  <si>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</si>
  <si>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</si>
  <si>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</si>
  <si>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</si>
  <si>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</si>
  <si>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</si>
  <si>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</si>
  <si>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</si>
  <si>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</si>
  <si>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</si>
  <si>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</si>
  <si>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</si>
  <si>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</si>
  <si>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</si>
  <si>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</si>
  <si>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</si>
  <si>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</si>
  <si>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</si>
  <si>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</si>
  <si>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</si>
  <si>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</si>
  <si>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</si>
  <si>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</si>
  <si>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</si>
  <si>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</si>
  <si>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</si>
  <si>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</si>
  <si>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</si>
  <si>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</si>
  <si>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</si>
  <si>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</si>
  <si>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</si>
  <si>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</si>
  <si>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</si>
  <si>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</si>
  <si>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</si>
  <si>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</si>
  <si>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</si>
  <si>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</si>
  <si>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</si>
  <si>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</si>
  <si>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</si>
  <si>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</si>
  <si>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</si>
  <si>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</si>
  <si>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</si>
  <si>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</si>
  <si>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</si>
  <si>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</si>
  <si>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</si>
  <si>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</si>
  <si>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</si>
  <si>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</si>
  <si>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</si>
  <si>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</si>
  <si>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</si>
  <si>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</si>
  <si>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</si>
  <si>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</si>
  <si>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</si>
  <si>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</si>
  <si>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</si>
  <si>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</si>
  <si>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</si>
  <si>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</si>
  <si>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</si>
  <si>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</si>
  <si>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</si>
  <si>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</si>
  <si>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</si>
  <si>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</si>
  <si>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</si>
  <si>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</si>
  <si>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</si>
  <si>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</si>
  <si>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</si>
  <si>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</si>
  <si>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</si>
  <si>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</si>
  <si>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</si>
  <si>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</si>
  <si>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</si>
  <si>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</si>
  <si>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</si>
  <si>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</si>
  <si>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</si>
  <si>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</si>
  <si>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</si>
  <si>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</si>
  <si>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</si>
  <si>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</si>
  <si>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</si>
  <si>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</si>
  <si>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</si>
  <si>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</si>
  <si>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</si>
  <si>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</si>
  <si>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</si>
  <si>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</si>
  <si>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</si>
  <si>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</si>
  <si>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</si>
  <si>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</si>
  <si>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</si>
  <si>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</si>
  <si>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</si>
  <si>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</si>
  <si>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</si>
  <si>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</si>
  <si>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</si>
  <si>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</si>
  <si>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</si>
  <si>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</si>
  <si>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</si>
  <si>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</si>
  <si>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</si>
  <si>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</si>
  <si>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</si>
  <si>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</si>
  <si>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</si>
  <si>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</si>
  <si>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</si>
  <si>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</si>
  <si>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</si>
  <si>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</si>
  <si>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</si>
  <si>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</si>
  <si>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</si>
  <si>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</si>
  <si>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</si>
  <si>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</si>
  <si>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</si>
  <si>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</si>
  <si>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</si>
  <si>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</si>
  <si>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</si>
  <si>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</si>
  <si>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</si>
  <si>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</si>
  <si>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</si>
  <si>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</si>
  <si>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</si>
  <si>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</si>
  <si>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</si>
  <si>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</si>
  <si>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</si>
  <si>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</si>
  <si>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</si>
  <si>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</si>
  <si>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</si>
  <si>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</si>
  <si>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</si>
  <si>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</si>
  <si>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</si>
  <si>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</si>
  <si>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</si>
  <si>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</si>
  <si>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</si>
  <si>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</si>
  <si>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</si>
  <si>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</si>
  <si>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</si>
  <si>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</si>
  <si>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</si>
  <si>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</si>
  <si>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</si>
  <si>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</si>
  <si>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</si>
  <si>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</si>
  <si>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</si>
  <si>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</si>
  <si>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</si>
  <si>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</si>
  <si>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</si>
  <si>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</si>
  <si>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</si>
  <si>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</si>
  <si>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</si>
  <si>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</si>
  <si>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</si>
  <si>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</si>
  <si>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</si>
  <si>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</si>
  <si>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</si>
  <si>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</si>
  <si>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</si>
  <si>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</si>
  <si>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</si>
  <si>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</si>
  <si>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</si>
  <si>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</si>
  <si>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</si>
  <si>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</si>
  <si>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</si>
  <si>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</si>
  <si>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</si>
  <si>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</si>
  <si>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</si>
  <si>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</si>
  <si>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</si>
  <si>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</si>
  <si>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</si>
  <si>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</si>
  <si>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</si>
  <si>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</si>
  <si>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</si>
  <si>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</si>
  <si>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</si>
  <si>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</si>
  <si>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</si>
  <si>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</si>
  <si>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</si>
  <si>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</si>
  <si>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</si>
  <si>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</si>
  <si>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</si>
  <si>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</si>
  <si>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</si>
  <si>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</si>
  <si>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</si>
  <si>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</si>
  <si>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</si>
  <si>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</si>
  <si>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</si>
  <si>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</si>
  <si>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</si>
  <si>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</si>
  <si>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</si>
  <si>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</si>
  <si>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</si>
  <si>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</si>
  <si>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</si>
  <si>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</si>
  <si>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</si>
  <si>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</si>
  <si>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</si>
  <si>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</si>
  <si>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</si>
  <si>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</si>
  <si>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</si>
  <si>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</si>
  <si>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</si>
  <si>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</si>
  <si>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</si>
  <si>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</si>
  <si>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</si>
  <si>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</si>
  <si>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</si>
  <si>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</si>
  <si>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</si>
  <si>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</si>
  <si>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</si>
  <si>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</si>
  <si>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</si>
  <si>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</si>
  <si>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</si>
  <si>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</si>
  <si>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</si>
  <si>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</si>
  <si>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</si>
  <si>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</si>
  <si>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</si>
  <si>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</si>
  <si>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</si>
  <si>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</si>
  <si>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</si>
  <si>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</si>
  <si>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</si>
  <si>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</si>
  <si>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</si>
  <si>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</si>
  <si>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</si>
  <si>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</si>
  <si>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</si>
  <si>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</si>
  <si>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</si>
  <si>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</si>
  <si>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</si>
  <si>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</si>
  <si>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</si>
  <si>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</si>
  <si>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</si>
  <si>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</si>
  <si>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</si>
  <si>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</si>
  <si>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</si>
  <si>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</si>
  <si>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</si>
  <si>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</si>
  <si>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</si>
  <si>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</si>
  <si>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</si>
  <si>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</si>
  <si>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</si>
  <si>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</si>
  <si>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</si>
  <si>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</si>
  <si>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</si>
  <si>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</si>
  <si>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</si>
  <si>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</si>
  <si>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</si>
  <si>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</si>
  <si>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</si>
  <si>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</si>
  <si>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</si>
  <si>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</si>
  <si>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</si>
  <si>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</si>
  <si>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</si>
  <si>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</si>
  <si>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</si>
  <si>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</si>
  <si>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</si>
  <si>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</si>
  <si>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</si>
  <si>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</si>
  <si>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</si>
  <si>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</si>
  <si>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</si>
  <si>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</si>
  <si>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</si>
  <si>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</si>
  <si>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</si>
  <si>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</si>
  <si>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</si>
  <si>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</si>
  <si>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</si>
  <si>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</si>
  <si>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</si>
  <si>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</si>
  <si>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</si>
  <si>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</si>
  <si>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</si>
  <si>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</si>
  <si>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</si>
  <si>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</si>
  <si>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</si>
  <si>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</si>
  <si>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</si>
  <si>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</si>
  <si>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</si>
  <si>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</si>
  <si>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</si>
  <si>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</si>
  <si>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</si>
  <si>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</si>
  <si>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</si>
  <si>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</si>
  <si>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</si>
  <si>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</si>
  <si>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</si>
  <si>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</si>
  <si>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</si>
  <si>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</si>
  <si>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</si>
  <si>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</si>
  <si>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</si>
  <si>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</si>
  <si>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</si>
  <si>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</si>
  <si>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</si>
  <si>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</si>
  <si>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</si>
  <si>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</si>
  <si>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</si>
  <si>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</si>
  <si>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</si>
  <si>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</si>
  <si>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</si>
  <si>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</si>
  <si>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</si>
  <si>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</si>
  <si>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</si>
  <si>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</si>
  <si>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</si>
  <si>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</si>
  <si>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</si>
  <si>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</si>
  <si>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</si>
  <si>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</si>
  <si>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</si>
  <si>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</si>
  <si>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</si>
  <si>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</si>
  <si>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</si>
  <si>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</si>
  <si>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</si>
  <si>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</si>
  <si>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</si>
  <si>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</si>
  <si>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</si>
  <si>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</si>
  <si>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</si>
  <si>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</si>
  <si>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</si>
  <si>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</si>
  <si>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</si>
  <si>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</si>
  <si>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</si>
  <si>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</si>
  <si>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</si>
  <si>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</si>
  <si>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</si>
  <si>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</si>
  <si>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</si>
  <si>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</si>
  <si>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</si>
  <si>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</si>
  <si>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</si>
  <si>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</si>
  <si>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</si>
  <si>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</si>
  <si>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</si>
  <si>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</si>
  <si>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</si>
  <si>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</si>
  <si>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</si>
  <si>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</si>
  <si>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</si>
  <si>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</si>
  <si>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</si>
  <si>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</si>
  <si>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</si>
  <si>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</si>
  <si>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</si>
  <si>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</si>
  <si>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</si>
  <si>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</si>
  <si>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</si>
  <si>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</si>
  <si>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</si>
  <si>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</si>
  <si>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</si>
  <si>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</si>
  <si>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</si>
  <si>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</si>
  <si>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</si>
  <si>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</si>
  <si>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</si>
  <si>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</si>
  <si>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</si>
  <si>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</si>
  <si>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</si>
  <si>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</si>
  <si>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</si>
  <si>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</si>
  <si>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</si>
  <si>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</si>
  <si>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</si>
  <si>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</si>
  <si>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</si>
  <si>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</si>
  <si>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</si>
  <si>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</si>
  <si>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</si>
  <si>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</si>
  <si>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</si>
  <si>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</si>
  <si>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</si>
  <si>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</si>
  <si>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</si>
  <si>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</si>
  <si>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</si>
  <si>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</si>
  <si>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</si>
  <si>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</si>
  <si>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</si>
  <si>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</si>
  <si>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</si>
  <si>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</si>
  <si>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</si>
  <si>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</si>
  <si>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</si>
  <si>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</si>
  <si>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</si>
  <si>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</si>
  <si>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</si>
  <si>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</si>
  <si>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</si>
  <si>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</si>
  <si>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</si>
  <si>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</si>
  <si>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</si>
  <si>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</si>
  <si>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</si>
  <si>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</si>
  <si>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</si>
  <si>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</si>
  <si>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</si>
  <si>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</si>
  <si>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</si>
  <si>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</si>
  <si>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</si>
  <si>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</si>
  <si>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</si>
  <si>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</si>
  <si>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</si>
  <si>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</si>
  <si>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</si>
  <si>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</si>
  <si>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</si>
  <si>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</si>
  <si>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</si>
  <si>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</si>
  <si>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</si>
  <si>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</si>
  <si>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</si>
  <si>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</si>
  <si>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</si>
  <si>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</si>
  <si>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</si>
  <si>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</si>
  <si>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</si>
  <si>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</si>
  <si>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</si>
  <si>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</si>
  <si>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</si>
  <si>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</si>
  <si>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</si>
  <si>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</si>
  <si>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</si>
  <si>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</si>
  <si>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</si>
  <si>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</si>
  <si>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</si>
  <si>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</si>
  <si>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</si>
  <si>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</si>
  <si>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</si>
  <si>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</si>
  <si>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</si>
  <si>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</si>
  <si>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</si>
  <si>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</si>
  <si>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</si>
  <si>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</si>
  <si>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</si>
  <si>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</si>
  <si>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</si>
  <si>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</si>
  <si>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</si>
  <si>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</si>
  <si>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</si>
  <si>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</si>
  <si>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</si>
  <si>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</si>
  <si>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</si>
  <si>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</si>
  <si>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</si>
  <si>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</si>
  <si>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</si>
  <si>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</si>
  <si>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</si>
  <si>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</si>
  <si>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</si>
  <si>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</si>
  <si>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</si>
  <si>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</si>
  <si>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</si>
  <si>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</si>
  <si>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</si>
  <si>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</si>
  <si>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</si>
  <si>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</si>
  <si>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</si>
  <si>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</si>
  <si>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</si>
  <si>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</si>
  <si>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</si>
  <si>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</si>
  <si>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</si>
  <si>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</si>
  <si>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</si>
  <si>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</si>
  <si>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</si>
  <si>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</si>
  <si>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</si>
  <si>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</si>
  <si>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</si>
  <si>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</si>
  <si>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</si>
  <si>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</si>
  <si>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</si>
  <si>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</si>
  <si>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</si>
  <si>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</si>
  <si>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</si>
  <si>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</si>
  <si>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</si>
  <si>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</si>
  <si>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</si>
  <si>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</si>
  <si>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</si>
  <si>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</si>
  <si>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</si>
  <si>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</si>
  <si>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</si>
  <si>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</si>
  <si>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</si>
  <si>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</si>
  <si>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</si>
  <si>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</si>
  <si>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</si>
  <si>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</si>
  <si>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</si>
  <si>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</si>
  <si>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</si>
  <si>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</si>
  <si>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</si>
  <si>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</si>
  <si>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</si>
  <si>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</si>
  <si>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</si>
  <si>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</si>
  <si>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</si>
  <si>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</si>
  <si>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</si>
  <si>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</si>
  <si>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</si>
  <si>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</si>
  <si>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</si>
  <si>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</si>
  <si>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</si>
  <si>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</si>
  <si>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</si>
  <si>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</si>
  <si>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</si>
  <si>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</si>
  <si>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</si>
  <si>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</si>
  <si>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</si>
  <si>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</si>
  <si>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</si>
  <si>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</si>
  <si>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</si>
  <si>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</si>
  <si>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</si>
  <si>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</si>
  <si>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</si>
  <si>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</si>
  <si>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</si>
  <si>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</si>
  <si>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</si>
  <si>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</si>
  <si>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</si>
  <si>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</si>
  <si>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</si>
  <si>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</si>
  <si>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</si>
  <si>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</si>
  <si>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</si>
  <si>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</si>
  <si>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</si>
  <si>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</si>
  <si>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</si>
  <si>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</si>
  <si>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</si>
  <si>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</si>
  <si>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</si>
  <si>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</si>
  <si>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</si>
  <si>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</si>
  <si>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</si>
  <si>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</si>
  <si>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</si>
  <si>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</si>
  <si>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</si>
  <si>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</si>
  <si>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</si>
  <si>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</si>
  <si>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</si>
  <si>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</si>
  <si>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</si>
  <si>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</si>
  <si>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</si>
  <si>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</si>
  <si>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</si>
  <si>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</si>
  <si>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</si>
  <si>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</si>
  <si>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</si>
  <si>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</si>
  <si>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</si>
  <si>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</si>
  <si>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</si>
  <si>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</si>
  <si>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</si>
  <si>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</si>
  <si>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</si>
  <si>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</si>
  <si>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</si>
  <si>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</si>
  <si>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</si>
  <si>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</si>
  <si>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</si>
  <si>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</si>
  <si>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</si>
  <si>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</si>
  <si>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</si>
  <si>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</si>
  <si>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</si>
  <si>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</si>
  <si>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</si>
  <si>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</si>
  <si>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</si>
  <si>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</si>
  <si>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</si>
  <si>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</si>
  <si>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</si>
  <si>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</si>
  <si>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</si>
  <si>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</si>
  <si>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</si>
  <si>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</si>
  <si>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</si>
  <si>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</si>
  <si>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</si>
  <si>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</si>
  <si>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</si>
  <si>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</si>
  <si>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</si>
  <si>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</si>
  <si>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</si>
  <si>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</si>
  <si>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</si>
  <si>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</si>
  <si>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</si>
  <si>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</si>
  <si>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</si>
  <si>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</si>
  <si>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</si>
  <si>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</si>
  <si>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</si>
  <si>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</si>
  <si>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</si>
  <si>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</si>
  <si>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</si>
  <si>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</si>
  <si>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</si>
  <si>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</si>
  <si>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</si>
  <si>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</si>
  <si>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</si>
  <si>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</si>
  <si>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</si>
  <si>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</si>
  <si>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</si>
  <si>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</si>
  <si>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</si>
  <si>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</si>
  <si>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</si>
  <si>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</si>
  <si>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</si>
  <si>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</si>
  <si>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</si>
  <si>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</si>
  <si>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</si>
  <si>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</si>
  <si>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</si>
  <si>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</si>
  <si>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</si>
  <si>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</si>
  <si>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</si>
  <si>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</si>
  <si>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</si>
  <si>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</si>
  <si>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</si>
  <si>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</si>
  <si>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</si>
  <si>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</si>
  <si>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</si>
  <si>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</si>
  <si>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</si>
  <si>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</si>
  <si>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</si>
  <si>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</si>
  <si>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</si>
  <si>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</si>
  <si>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</si>
  <si>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</si>
  <si>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</si>
  <si>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</si>
  <si>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</si>
  <si>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</si>
  <si>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</si>
  <si>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</si>
  <si>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</si>
  <si>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</si>
  <si>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</si>
  <si>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</si>
  <si>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</si>
  <si>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</si>
  <si>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</si>
  <si>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</si>
  <si>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</si>
  <si>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</si>
  <si>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</si>
  <si>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</si>
  <si>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</si>
  <si>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</si>
  <si>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</si>
  <si>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</si>
  <si>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</si>
  <si>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</si>
  <si>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</si>
  <si>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</si>
  <si>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</si>
  <si>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</si>
  <si>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</si>
  <si>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</si>
  <si>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</si>
  <si>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</si>
  <si>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</si>
  <si>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</si>
  <si>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</si>
  <si>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</si>
  <si>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</si>
  <si>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</si>
  <si>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</si>
  <si>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</si>
  <si>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</si>
  <si>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</si>
  <si>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</si>
  <si>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</si>
  <si>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</si>
  <si>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</si>
  <si>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</si>
  <si>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</si>
  <si>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</si>
  <si>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</si>
  <si>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</si>
  <si>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</si>
  <si>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</si>
  <si>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</si>
  <si>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</si>
  <si>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</si>
  <si>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</si>
  <si>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</si>
  <si>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</si>
  <si>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</si>
  <si>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</si>
  <si>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</si>
  <si>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</si>
  <si>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</si>
  <si>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</si>
  <si>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</si>
  <si>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</si>
  <si>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</si>
  <si>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</si>
  <si>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</si>
  <si>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</si>
  <si>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</si>
  <si>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</si>
  <si>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</si>
  <si>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</si>
  <si>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</si>
  <si>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</si>
  <si>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</si>
  <si>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</si>
  <si>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</si>
  <si>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</si>
  <si>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</si>
  <si>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</si>
  <si>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</si>
  <si>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</si>
  <si>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</si>
  <si>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</si>
  <si>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</si>
  <si>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</si>
  <si>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</si>
  <si>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</si>
  <si>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</si>
  <si>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</si>
  <si>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</si>
  <si>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</si>
  <si>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</si>
  <si>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</si>
  <si>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</si>
  <si>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</si>
  <si>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</si>
  <si>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</si>
  <si>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</si>
  <si>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</si>
  <si>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</si>
  <si>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</si>
  <si>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</si>
  <si>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</si>
  <si>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</si>
  <si>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</si>
  <si>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</si>
  <si>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</si>
  <si>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</si>
  <si>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</si>
  <si>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</si>
  <si>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</si>
  <si>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</si>
  <si>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</si>
  <si>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</si>
  <si>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</si>
  <si>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</si>
  <si>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</si>
  <si>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</si>
  <si>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</si>
  <si>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</si>
  <si>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</si>
  <si>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</si>
  <si>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</si>
  <si>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</si>
  <si>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</si>
  <si>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</si>
  <si>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</si>
  <si>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</si>
  <si>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</si>
  <si>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</si>
  <si>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</si>
  <si>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</si>
  <si>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</si>
  <si>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</si>
  <si>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</si>
  <si>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</si>
  <si>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</si>
  <si>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</si>
  <si>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</si>
  <si>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</si>
  <si>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</si>
  <si>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</si>
  <si>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</si>
  <si>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</si>
  <si>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</si>
  <si>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</si>
  <si>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</si>
  <si>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</si>
  <si>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</si>
  <si>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</si>
  <si>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</si>
  <si>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</si>
  <si>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</si>
  <si>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</si>
  <si>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</si>
  <si>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</si>
  <si>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</si>
  <si>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</si>
  <si>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</si>
  <si>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</si>
  <si>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</si>
  <si>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</si>
  <si>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</si>
  <si>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</si>
  <si>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</si>
  <si>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</si>
  <si>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</si>
  <si>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</si>
  <si>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</si>
  <si>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</si>
  <si>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</si>
  <si>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</si>
  <si>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</si>
  <si>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</si>
  <si>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</si>
  <si>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</si>
  <si>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</si>
  <si>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</si>
  <si>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</si>
  <si>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</si>
  <si>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</si>
  <si>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</si>
  <si>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</si>
  <si>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</si>
  <si>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</si>
  <si>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</si>
  <si>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</si>
  <si>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</si>
  <si>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</si>
  <si>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</si>
  <si>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</si>
  <si>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</si>
  <si>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</si>
  <si>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</si>
  <si>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</si>
  <si>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</si>
  <si>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</si>
  <si>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</si>
  <si>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</si>
  <si>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</si>
  <si>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</si>
  <si>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</si>
  <si>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</si>
  <si>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</si>
  <si>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</si>
  <si>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</si>
  <si>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</si>
  <si>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</si>
  <si>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</si>
  <si>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</si>
  <si>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</si>
  <si>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</si>
  <si>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</si>
  <si>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</si>
  <si>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</si>
  <si>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</si>
  <si>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</si>
  <si>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</si>
  <si>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</si>
  <si>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</si>
  <si>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</si>
  <si>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</si>
  <si>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</si>
  <si>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</si>
  <si>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</si>
  <si>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</si>
  <si>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</si>
  <si>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</si>
  <si>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</si>
  <si>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</si>
  <si>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</si>
  <si>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</si>
  <si>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</si>
  <si>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</si>
  <si>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</si>
  <si>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</si>
  <si>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</si>
  <si>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</si>
  <si>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</si>
  <si>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</si>
  <si>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</si>
  <si>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</si>
  <si>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</si>
  <si>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</si>
  <si>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</si>
  <si>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</si>
  <si>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</si>
  <si>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</si>
  <si>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</si>
  <si>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</si>
  <si>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</si>
  <si>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</si>
  <si>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</si>
  <si>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</si>
  <si>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</si>
  <si>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</si>
  <si>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</si>
  <si>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</si>
  <si>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</si>
  <si>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</si>
  <si>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</si>
  <si>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</si>
  <si>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</si>
  <si>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</si>
  <si>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</si>
  <si>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</si>
  <si>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</si>
  <si>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</si>
  <si>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</si>
  <si>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</si>
  <si>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</si>
  <si>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</si>
  <si>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</si>
  <si>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</si>
  <si>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</si>
  <si>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</si>
  <si>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</si>
  <si>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</si>
  <si>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</si>
  <si>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</si>
  <si>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</si>
  <si>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</si>
  <si>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</si>
  <si>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</si>
  <si>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</si>
  <si>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</si>
  <si>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</si>
  <si>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</si>
  <si>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</si>
  <si>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</si>
  <si>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</si>
  <si>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</si>
  <si>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</si>
  <si>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</si>
  <si>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</si>
  <si>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</si>
  <si>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</si>
  <si>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</si>
  <si>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</si>
  <si>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</si>
  <si>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</si>
  <si>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</si>
  <si>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</si>
  <si>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</si>
  <si>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</si>
  <si>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</si>
  <si>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</si>
  <si>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</si>
  <si>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</si>
  <si>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</si>
  <si>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</si>
  <si>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</si>
  <si>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</si>
  <si>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</si>
  <si>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</si>
  <si>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</si>
  <si>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</si>
  <si>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</si>
  <si>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</si>
  <si>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</si>
  <si>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</si>
  <si>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</si>
  <si>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</si>
  <si>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</si>
  <si>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</si>
  <si>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</si>
  <si>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</si>
  <si>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</si>
  <si>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</si>
  <si>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</si>
  <si>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</si>
  <si>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</si>
  <si>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</si>
  <si>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</si>
  <si>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</si>
  <si>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</si>
  <si>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</si>
  <si>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</si>
  <si>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</si>
  <si>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</si>
  <si>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</si>
  <si>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</si>
  <si>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</si>
  <si>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</si>
  <si>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</si>
  <si>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</si>
  <si>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</si>
  <si>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</si>
  <si>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</si>
  <si>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</si>
  <si>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</si>
  <si>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</si>
  <si>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</si>
  <si>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</si>
  <si>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</si>
  <si>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</si>
  <si>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</si>
  <si>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</si>
  <si>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</si>
  <si>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</si>
  <si>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</si>
  <si>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</si>
  <si>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</si>
  <si>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</si>
  <si>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</si>
  <si>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</si>
  <si>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</si>
  <si>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</si>
  <si>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</si>
  <si>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</si>
  <si>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</si>
  <si>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</si>
  <si>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</si>
  <si>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</si>
  <si>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</si>
  <si>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</si>
  <si>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</si>
  <si>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</si>
  <si>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</si>
  <si>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</si>
  <si>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</si>
  <si>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</si>
  <si>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</si>
  <si>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</si>
  <si>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</si>
  <si>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</si>
  <si>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</si>
  <si>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</si>
  <si>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</si>
  <si>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</si>
  <si>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</si>
  <si>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</si>
  <si>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</si>
  <si>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</si>
  <si>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</si>
  <si>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</si>
  <si>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</si>
  <si>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</si>
  <si>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</si>
  <si>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</si>
  <si>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</si>
  <si>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</si>
  <si>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</si>
  <si>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</si>
  <si>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</si>
  <si>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</si>
  <si>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</si>
  <si>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</si>
  <si>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</si>
  <si>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</si>
  <si>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</si>
  <si>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</si>
  <si>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</si>
  <si>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</si>
  <si>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</si>
  <si>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</si>
  <si>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</si>
  <si>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</si>
  <si>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</si>
  <si>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</si>
  <si>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</si>
  <si>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</si>
  <si>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</si>
  <si>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</si>
  <si>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</si>
  <si>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</si>
  <si>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</si>
  <si>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</si>
  <si>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</si>
  <si>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</si>
  <si>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</si>
  <si>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</si>
  <si>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</si>
  <si>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</si>
  <si>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</si>
  <si>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</si>
  <si>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</si>
  <si>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</si>
  <si>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</si>
  <si>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</si>
  <si>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</si>
  <si>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</si>
  <si>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</si>
  <si>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</si>
  <si>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</si>
  <si>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</si>
  <si>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</si>
  <si>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</si>
  <si>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</si>
  <si>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</si>
  <si>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</si>
  <si>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</si>
  <si>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</si>
  <si>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</si>
  <si>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</si>
  <si>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</si>
  <si>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</si>
  <si>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</si>
  <si>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</si>
  <si>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</si>
  <si>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</si>
  <si>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</si>
  <si>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</si>
  <si>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</si>
  <si>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</si>
  <si>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</si>
  <si>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</si>
  <si>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</si>
  <si>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</si>
  <si>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</si>
  <si>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</si>
  <si>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</si>
  <si>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</si>
  <si>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</si>
  <si>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</si>
  <si>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</si>
  <si>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</si>
  <si>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</si>
  <si>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</si>
  <si>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</si>
  <si>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</si>
  <si>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</si>
  <si>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</si>
  <si>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</si>
  <si>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</si>
  <si>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</si>
  <si>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</si>
  <si>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</si>
  <si>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</si>
  <si>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</si>
  <si>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</si>
  <si>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</si>
  <si>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</si>
  <si>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</si>
  <si>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</si>
  <si>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</si>
  <si>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</si>
  <si>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</si>
  <si>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</si>
  <si>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</si>
  <si>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</si>
  <si>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</si>
  <si>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</si>
  <si>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</si>
  <si>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</si>
  <si>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</si>
  <si>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</si>
  <si>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</si>
  <si>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</si>
  <si>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</si>
  <si>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</si>
  <si>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</si>
  <si>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</si>
  <si>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</si>
  <si>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</si>
  <si>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</si>
  <si>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</si>
  <si>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</si>
  <si>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</si>
  <si>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</si>
  <si>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</si>
  <si>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</si>
  <si>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</si>
  <si>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</si>
  <si>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</si>
  <si>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</si>
  <si>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</si>
  <si>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</si>
  <si>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</si>
  <si>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</si>
  <si>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</si>
  <si>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</si>
  <si>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</si>
  <si>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</si>
  <si>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</si>
  <si>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</si>
  <si>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</si>
  <si>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</si>
  <si>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</si>
  <si>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</si>
  <si>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</si>
  <si>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</si>
  <si>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</si>
  <si>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</si>
  <si>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</si>
  <si>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</si>
  <si>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</si>
  <si>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</si>
  <si>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</si>
  <si>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</si>
  <si>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</si>
  <si>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</si>
  <si>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</si>
  <si>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</si>
  <si>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</si>
  <si>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</si>
  <si>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</si>
  <si>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</si>
  <si>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</si>
  <si>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</si>
  <si>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</si>
  <si>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</si>
  <si>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</si>
  <si>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</si>
  <si>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</si>
  <si>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</si>
  <si>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</si>
  <si>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</si>
  <si>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</si>
  <si>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</si>
  <si>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</si>
  <si>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</si>
  <si>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</si>
  <si>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</si>
  <si>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</si>
  <si>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</si>
  <si>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</si>
  <si>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</si>
  <si>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</si>
  <si>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</si>
  <si>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</si>
  <si>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</si>
  <si>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</si>
  <si>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</si>
  <si>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</si>
  <si>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</si>
  <si>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</si>
  <si>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</si>
  <si>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</si>
  <si>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</si>
  <si>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</si>
  <si>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</si>
  <si>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</si>
  <si>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</si>
  <si>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</si>
  <si>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</si>
  <si>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</si>
  <si>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</si>
  <si>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</si>
  <si>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</si>
  <si>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</si>
  <si>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</si>
  <si>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</si>
  <si>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</si>
  <si>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</si>
  <si>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</si>
  <si>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</si>
  <si>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</si>
  <si>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</si>
  <si>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</si>
  <si>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</si>
  <si>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</si>
  <si>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</si>
  <si>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</si>
  <si>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</si>
  <si>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</si>
  <si>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</si>
  <si>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</si>
  <si>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</si>
  <si>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</si>
  <si>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</si>
  <si>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</si>
  <si>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</si>
  <si>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</si>
  <si>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</si>
  <si>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</si>
  <si>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</si>
  <si>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</si>
  <si>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</si>
  <si>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</si>
  <si>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</si>
  <si>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</si>
  <si>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</si>
  <si>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</si>
  <si>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</si>
  <si>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</si>
  <si>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</si>
  <si>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</si>
  <si>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</si>
  <si>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</si>
  <si>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</si>
  <si>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</si>
  <si>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</si>
  <si>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</si>
  <si>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</si>
  <si>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</si>
  <si>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</si>
  <si>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</si>
  <si>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</si>
  <si>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</si>
  <si>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</si>
  <si>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</si>
  <si>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</si>
  <si>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</si>
  <si>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</si>
  <si>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</si>
  <si>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</si>
  <si>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</si>
  <si>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</si>
  <si>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</si>
  <si>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</si>
  <si>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</si>
  <si>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</si>
  <si>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</si>
  <si>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</si>
  <si>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</si>
  <si>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</si>
  <si>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</si>
  <si>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</si>
  <si>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</si>
  <si>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</si>
  <si>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</si>
  <si>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</si>
  <si>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</si>
  <si>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</si>
  <si>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</si>
  <si>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</si>
  <si>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</si>
  <si>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</si>
  <si>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</si>
  <si>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</si>
  <si>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</si>
  <si>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</si>
  <si>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</si>
  <si>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</si>
  <si>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</si>
  <si>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</si>
  <si>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</si>
  <si>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</si>
  <si>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</si>
  <si>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</si>
  <si>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</si>
  <si>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</si>
  <si>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</si>
  <si>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</si>
  <si>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</si>
  <si>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</si>
  <si>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</si>
  <si>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</si>
  <si>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</si>
  <si>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</si>
  <si>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</si>
  <si>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</si>
  <si>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</si>
  <si>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</si>
  <si>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</si>
  <si>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</si>
  <si>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</si>
  <si>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</si>
  <si>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</si>
  <si>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</si>
  <si>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</si>
  <si>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</si>
  <si>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</si>
  <si>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</si>
  <si>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</si>
  <si>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</si>
  <si>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</si>
  <si>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</si>
  <si>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</si>
  <si>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</si>
  <si>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</si>
  <si>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</si>
  <si>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</si>
  <si>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</si>
  <si>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</si>
  <si>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</si>
  <si>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</si>
  <si>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</si>
  <si>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</si>
  <si>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</si>
  <si>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</si>
  <si>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</si>
  <si>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</si>
  <si>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</si>
  <si>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</si>
  <si>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</si>
  <si>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</si>
  <si>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</si>
  <si>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</si>
  <si>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</si>
  <si>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</si>
  <si>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</si>
  <si>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</si>
  <si>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</si>
  <si>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</si>
  <si>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</si>
  <si>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</si>
  <si>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</si>
  <si>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</si>
  <si>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</si>
  <si>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</si>
  <si>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</si>
  <si>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</si>
  <si>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</si>
  <si>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</si>
  <si>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</si>
  <si>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</si>
  <si>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</si>
  <si>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</si>
  <si>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</si>
  <si>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</si>
  <si>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</si>
  <si>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</si>
  <si>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</si>
  <si>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</si>
  <si>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</si>
  <si>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</si>
  <si>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</si>
  <si>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</si>
  <si>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</si>
  <si>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</si>
  <si>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</si>
  <si>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</si>
  <si>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</si>
  <si>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</si>
  <si>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</si>
  <si>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</si>
  <si>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</si>
  <si>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</si>
  <si>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</si>
  <si>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</si>
  <si>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</si>
  <si>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</si>
  <si>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</si>
  <si>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</si>
  <si>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</si>
  <si>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</si>
  <si>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</si>
  <si>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</si>
  <si>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</si>
  <si>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</si>
  <si>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</si>
  <si>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</si>
  <si>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</si>
  <si>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</si>
  <si>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</si>
  <si>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</si>
  <si>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</si>
  <si>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</si>
  <si>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</si>
  <si>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</si>
  <si>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</si>
  <si>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</si>
  <si>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</si>
  <si>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</si>
  <si>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</si>
  <si>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</si>
  <si>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</si>
  <si>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</si>
  <si>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</si>
  <si>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</si>
  <si>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</si>
  <si>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</si>
  <si>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</si>
  <si>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</si>
  <si>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</si>
  <si>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</si>
  <si>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</si>
  <si>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</si>
  <si>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</si>
  <si>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</si>
  <si>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</si>
  <si>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</si>
  <si>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</si>
  <si>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</si>
  <si>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</si>
  <si>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</si>
  <si>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</si>
  <si>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</si>
  <si>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</si>
  <si>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</si>
  <si>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</si>
  <si>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</si>
  <si>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</si>
  <si>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</si>
  <si>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</si>
  <si>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</si>
  <si>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</si>
  <si>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</si>
  <si>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</si>
  <si>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</si>
  <si>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</si>
  <si>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</si>
  <si>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</si>
  <si>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</si>
  <si>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</si>
  <si>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</si>
  <si>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</si>
  <si>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</si>
  <si>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</si>
  <si>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</si>
  <si>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</si>
  <si>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</si>
  <si>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</si>
  <si>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</si>
  <si>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</si>
  <si>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</si>
  <si>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</si>
  <si>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</si>
  <si>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</si>
  <si>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</si>
  <si>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</si>
  <si>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</si>
  <si>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</si>
  <si>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</si>
  <si>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</si>
  <si>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</si>
  <si>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</si>
  <si>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</si>
  <si>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</si>
  <si>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</si>
  <si>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</si>
  <si>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</si>
  <si>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</si>
  <si>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</si>
  <si>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</si>
  <si>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</si>
  <si>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</si>
  <si>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</si>
  <si>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</si>
  <si>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</si>
  <si>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</si>
  <si>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</si>
  <si>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</si>
  <si>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</si>
  <si>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</si>
  <si>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</si>
  <si>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</si>
  <si>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</si>
  <si>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</si>
  <si>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</si>
  <si>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</si>
  <si>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</si>
  <si>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</si>
  <si>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</si>
  <si>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</si>
  <si>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</si>
  <si>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</si>
  <si>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</si>
  <si>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</si>
  <si>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</si>
  <si>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</si>
  <si>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</si>
  <si>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</si>
  <si>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</si>
  <si>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</si>
  <si>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</si>
  <si>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</si>
  <si>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</si>
  <si>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</si>
  <si>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</si>
  <si>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</si>
  <si>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</si>
  <si>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</si>
  <si>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</si>
  <si>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</si>
  <si>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</si>
  <si>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</si>
  <si>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</si>
  <si>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</si>
  <si>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</si>
  <si>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</si>
  <si>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</si>
  <si>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</si>
  <si>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</si>
  <si>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</si>
  <si>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</si>
  <si>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</si>
  <si>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</si>
  <si>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</si>
  <si>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</si>
  <si>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</si>
  <si>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</si>
  <si>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</si>
  <si>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</si>
  <si>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</si>
  <si>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</si>
  <si>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</si>
  <si>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</si>
  <si>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</si>
  <si>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</si>
  <si>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</si>
  <si>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</si>
  <si>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</si>
  <si>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</si>
  <si>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</si>
  <si>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</si>
  <si>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</si>
  <si>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</si>
  <si>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</si>
  <si>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</si>
  <si>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</si>
  <si>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</si>
  <si>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</si>
  <si>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</si>
  <si>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</si>
  <si>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</si>
  <si>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</si>
  <si>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</si>
  <si>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</si>
  <si>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</si>
  <si>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</si>
  <si>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</si>
  <si>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</si>
  <si>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</si>
  <si>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</si>
  <si>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</si>
  <si>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</si>
  <si>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</si>
  <si>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</si>
  <si>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</si>
  <si>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</si>
  <si>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</si>
  <si>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</si>
  <si>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</si>
  <si>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</si>
  <si>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</si>
  <si>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</si>
  <si>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</si>
  <si>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</si>
  <si>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</si>
  <si>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</si>
  <si>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</si>
  <si>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</si>
  <si>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</si>
  <si>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</si>
  <si>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</si>
  <si>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</si>
  <si>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</si>
  <si>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</si>
  <si>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</si>
  <si>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</si>
  <si>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</si>
  <si>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</si>
  <si>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</si>
  <si>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</si>
  <si>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</si>
  <si>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</si>
  <si>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</si>
  <si>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</si>
  <si>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</si>
  <si>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</si>
  <si>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</si>
  <si>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</si>
  <si>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</si>
  <si>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</si>
  <si>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</si>
  <si>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</si>
  <si>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</si>
  <si>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</si>
  <si>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</si>
  <si>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</si>
  <si>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</si>
  <si>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</si>
  <si>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</si>
  <si>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</si>
  <si>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</si>
  <si>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</si>
  <si>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</si>
  <si>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</si>
  <si>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</si>
  <si>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</si>
  <si>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</si>
  <si>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</si>
  <si>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</si>
  <si>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</si>
  <si>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</si>
  <si>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</si>
  <si>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</si>
  <si>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</si>
  <si>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</si>
  <si>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</si>
  <si>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</si>
  <si>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</si>
  <si>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</si>
  <si>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</si>
  <si>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</si>
  <si>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</si>
  <si>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</si>
  <si>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</si>
  <si>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</si>
  <si>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</si>
  <si>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</si>
  <si>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</si>
  <si>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</si>
  <si>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</si>
  <si>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</si>
  <si>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</si>
  <si>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</si>
  <si>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</si>
  <si>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</si>
  <si>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</si>
  <si>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</si>
  <si>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</si>
  <si>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</si>
  <si>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</si>
  <si>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</si>
  <si>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</si>
  <si>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</si>
  <si>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</si>
  <si>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</si>
  <si>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</si>
  <si>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</si>
  <si>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</si>
  <si>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</si>
  <si>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</si>
  <si>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</si>
  <si>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</si>
  <si>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</si>
  <si>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</si>
  <si>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</si>
  <si>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</si>
  <si>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</si>
  <si>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</si>
  <si>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</si>
  <si>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</si>
  <si>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</si>
  <si>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</si>
  <si>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</si>
  <si>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</si>
  <si>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</si>
  <si>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</si>
  <si>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</si>
  <si>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</si>
  <si>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</si>
  <si>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</si>
  <si>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</si>
  <si>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</si>
  <si>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</si>
  <si>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</si>
  <si>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</si>
  <si>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</si>
  <si>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</si>
  <si>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</si>
  <si>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</si>
  <si>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</si>
  <si>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</si>
  <si>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</si>
  <si>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</si>
  <si>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</si>
  <si>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</si>
  <si>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</si>
  <si>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</si>
  <si>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</si>
  <si>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</si>
  <si>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</si>
  <si>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</si>
  <si>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</si>
  <si>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</si>
  <si>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</si>
  <si>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</si>
  <si>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</si>
  <si>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</si>
  <si>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</si>
  <si>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</si>
  <si>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</si>
  <si>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</si>
  <si>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</si>
  <si>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</si>
  <si>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</si>
  <si>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</si>
  <si>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</si>
  <si>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</si>
  <si>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</si>
  <si>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</si>
  <si>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</si>
  <si>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</si>
  <si>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</si>
  <si>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</si>
  <si>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</si>
  <si>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</si>
  <si>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</si>
  <si>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</si>
  <si>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</si>
  <si>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</si>
  <si>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</si>
  <si>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</si>
  <si>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</si>
  <si>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</si>
  <si>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</si>
  <si>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</si>
  <si>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</si>
  <si>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</si>
  <si>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</si>
  <si>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</si>
  <si>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</si>
  <si>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</si>
  <si>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</si>
  <si>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</si>
  <si>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</si>
  <si>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</si>
  <si>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</si>
  <si>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</si>
  <si>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</si>
  <si>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</si>
  <si>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</si>
  <si>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</si>
  <si>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</si>
  <si>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</si>
  <si>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</si>
  <si>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</si>
  <si>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</si>
  <si>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</si>
  <si>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</si>
  <si>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</si>
  <si>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</si>
  <si>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</si>
  <si>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</si>
  <si>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</si>
  <si>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</si>
  <si>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</si>
  <si>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</si>
  <si>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</si>
  <si>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</si>
  <si>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</si>
  <si>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</si>
  <si>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</si>
  <si>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</si>
  <si>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</si>
  <si>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</si>
  <si>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</si>
  <si>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</si>
  <si>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</si>
  <si>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</si>
  <si>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</si>
  <si>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</si>
  <si>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</si>
  <si>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</si>
  <si>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</si>
  <si>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</si>
  <si>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</si>
  <si>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</si>
  <si>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</si>
  <si>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</si>
  <si>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</si>
  <si>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</si>
  <si>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</si>
  <si>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</si>
  <si>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</si>
  <si>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</si>
  <si>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</si>
  <si>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</si>
  <si>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</si>
  <si>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</si>
  <si>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</si>
  <si>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</si>
  <si>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</si>
  <si>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</si>
  <si>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</si>
  <si>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</si>
  <si>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</si>
  <si>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</si>
  <si>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</si>
  <si>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</si>
  <si>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</si>
  <si>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</si>
  <si>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</si>
  <si>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</si>
  <si>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</si>
  <si>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</si>
  <si>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</si>
  <si>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</si>
  <si>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</si>
  <si>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</si>
  <si>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</si>
  <si>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</si>
  <si>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</si>
  <si>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</si>
  <si>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</si>
  <si>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</si>
  <si>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</si>
  <si>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</si>
  <si>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</si>
  <si>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</si>
  <si>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</si>
  <si>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</si>
  <si>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</si>
  <si>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</si>
  <si>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</si>
  <si>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</si>
  <si>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</si>
  <si>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</si>
  <si>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</si>
  <si>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</si>
  <si>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</si>
  <si>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</si>
  <si>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</si>
  <si>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</si>
  <si>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</si>
  <si>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</si>
  <si>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</si>
  <si>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</si>
  <si>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</si>
  <si>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</si>
  <si>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</si>
  <si>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</si>
  <si>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</si>
  <si>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</si>
  <si>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</si>
  <si>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</si>
  <si>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</si>
  <si>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</si>
  <si>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</si>
  <si>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</si>
  <si>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</si>
  <si>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</si>
  <si>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</si>
  <si>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</si>
  <si>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</si>
  <si>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</si>
  <si>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</si>
  <si>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</si>
  <si>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</si>
  <si>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</si>
  <si>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</si>
  <si>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</si>
  <si>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</si>
  <si>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</si>
  <si>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</si>
  <si>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</si>
  <si>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</si>
  <si>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</si>
  <si>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</si>
  <si>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</si>
  <si>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</si>
  <si>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</si>
  <si>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</si>
  <si>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</si>
  <si>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</si>
  <si>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</si>
  <si>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</si>
  <si>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</si>
  <si>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</si>
  <si>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</si>
  <si>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</si>
  <si>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</si>
  <si>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</si>
  <si>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</si>
  <si>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</si>
  <si>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</si>
  <si>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</si>
  <si>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</si>
  <si>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</si>
  <si>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</si>
  <si>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</si>
  <si>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</si>
  <si>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</si>
  <si>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</si>
  <si>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</si>
  <si>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</si>
  <si>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</si>
  <si>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</si>
  <si>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</si>
  <si>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</si>
  <si>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</si>
  <si>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</si>
  <si>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</si>
  <si>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</si>
  <si>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</si>
  <si>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</si>
  <si>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</si>
  <si>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</si>
  <si>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</si>
  <si>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</si>
  <si>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</si>
  <si>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</si>
  <si>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</si>
  <si>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</si>
  <si>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</si>
  <si>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</si>
  <si>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</si>
  <si>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</si>
  <si>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</si>
  <si>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</si>
  <si>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</si>
  <si>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</si>
  <si>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</si>
  <si>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</si>
  <si>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</si>
  <si>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</si>
  <si>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</si>
  <si>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</si>
  <si>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</si>
  <si>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</si>
  <si>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</si>
  <si>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</si>
  <si>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</si>
  <si>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</si>
  <si>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</si>
  <si>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</si>
  <si>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</si>
  <si>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</si>
  <si>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</si>
  <si>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</si>
  <si>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</si>
  <si>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</si>
  <si>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</si>
  <si>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</si>
  <si>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</si>
  <si>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</si>
  <si>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</si>
  <si>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</si>
  <si>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</si>
  <si>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</si>
  <si>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</si>
  <si>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</si>
  <si>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</si>
  <si>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</si>
  <si>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</si>
  <si>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</si>
  <si>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</si>
  <si>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</si>
  <si>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</si>
  <si>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</si>
  <si>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</si>
  <si>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</si>
  <si>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</si>
  <si>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</si>
  <si>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</si>
  <si>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</si>
  <si>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</si>
  <si>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</si>
  <si>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</si>
  <si>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</si>
  <si>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</si>
  <si>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</si>
  <si>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</si>
  <si>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</si>
  <si>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</si>
  <si>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</si>
  <si>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</si>
  <si>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</si>
  <si>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</si>
  <si>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</si>
  <si>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</si>
  <si>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</si>
  <si>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</si>
  <si>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</si>
  <si>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</si>
  <si>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</si>
  <si>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</si>
  <si>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</si>
  <si>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</si>
  <si>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</si>
  <si>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</si>
  <si>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</si>
  <si>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</si>
  <si>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</si>
  <si>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</si>
  <si>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</si>
  <si>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</si>
  <si>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</si>
  <si>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</si>
  <si>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</si>
  <si>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</si>
  <si>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</si>
  <si>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</si>
  <si>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</si>
  <si>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</si>
  <si>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</si>
  <si>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</si>
  <si>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</si>
  <si>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</si>
  <si>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</si>
  <si>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</si>
  <si>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</si>
  <si>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</si>
  <si>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</si>
  <si>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</si>
  <si>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</si>
  <si>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</si>
  <si>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</si>
  <si>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</si>
  <si>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</si>
  <si>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</si>
  <si>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</si>
  <si>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</si>
  <si>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</si>
  <si>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</si>
  <si>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</si>
  <si>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</si>
  <si>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</si>
  <si>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</si>
  <si>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</si>
  <si>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</si>
  <si>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</si>
  <si>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</si>
  <si>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</si>
  <si>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</si>
  <si>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</si>
  <si>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</si>
  <si>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</si>
  <si>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</si>
  <si>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</si>
  <si>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</si>
  <si>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</si>
  <si>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</si>
  <si>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</si>
  <si>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</si>
  <si>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</si>
  <si>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</si>
  <si>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</si>
  <si>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</si>
  <si>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</si>
  <si>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</si>
  <si>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</si>
  <si>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</si>
  <si>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</si>
  <si>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</si>
  <si>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</si>
  <si>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</si>
  <si>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</si>
  <si>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</si>
  <si>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</si>
  <si>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</si>
  <si>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</si>
  <si>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</si>
  <si>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</si>
  <si>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</si>
  <si>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</si>
  <si>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</si>
  <si>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</si>
  <si>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</si>
  <si>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</si>
  <si>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</si>
  <si>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</si>
  <si>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</si>
  <si>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</si>
  <si>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</si>
  <si>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</si>
  <si>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</si>
  <si>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</si>
  <si>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</si>
  <si>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</si>
  <si>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</si>
  <si>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</si>
  <si>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</si>
  <si>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</si>
  <si>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</si>
  <si>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</si>
  <si>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</si>
  <si>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</si>
  <si>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</si>
  <si>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</si>
  <si>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</si>
  <si>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</si>
  <si>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</si>
  <si>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</si>
  <si>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</si>
  <si>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</si>
  <si>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</si>
  <si>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</si>
  <si>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</si>
  <si>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</si>
  <si>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</si>
  <si>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</si>
  <si>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</si>
  <si>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</si>
  <si>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</si>
  <si>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</si>
  <si>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</si>
  <si>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</si>
  <si>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</si>
  <si>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</si>
  <si>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</si>
  <si>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</si>
  <si>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</si>
  <si>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</si>
  <si>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</si>
  <si>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</si>
  <si>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</si>
  <si>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</si>
  <si>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</si>
  <si>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</si>
  <si>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</si>
  <si>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</si>
  <si>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</si>
  <si>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</si>
  <si>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</si>
  <si>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</si>
  <si>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</si>
  <si>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</si>
  <si>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</si>
  <si>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</si>
  <si>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</si>
  <si>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</si>
  <si>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</si>
  <si>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</si>
  <si>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</si>
  <si>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</si>
  <si>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</si>
  <si>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</si>
  <si>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</si>
  <si>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</si>
  <si>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</si>
  <si>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</si>
  <si>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</si>
  <si>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</si>
  <si>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</si>
  <si>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</si>
  <si>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</si>
  <si>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</si>
  <si>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</si>
  <si>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</si>
  <si>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</si>
  <si>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</si>
  <si>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</si>
  <si>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</si>
  <si>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</si>
  <si>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</si>
  <si>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</si>
  <si>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</si>
  <si>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</si>
  <si>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</si>
  <si>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</si>
  <si>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</si>
  <si>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</si>
  <si>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</si>
  <si>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</si>
  <si>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</si>
  <si>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</si>
  <si>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</si>
  <si>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</si>
  <si>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</si>
  <si>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</si>
  <si>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</si>
  <si>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</si>
  <si>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</si>
  <si>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</si>
  <si>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</si>
  <si>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</si>
  <si>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</si>
  <si>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</si>
  <si>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</si>
  <si>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</si>
  <si>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</si>
  <si>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</si>
  <si>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</si>
  <si>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</si>
  <si>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</si>
  <si>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</si>
  <si>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</si>
  <si>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</si>
  <si>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</si>
  <si>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</si>
  <si>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</si>
  <si>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</si>
  <si>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</si>
  <si>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</si>
  <si>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</si>
  <si>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</si>
  <si>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</si>
  <si>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</si>
  <si>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</si>
  <si>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</si>
  <si>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</si>
  <si>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</si>
  <si>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</si>
  <si>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</si>
  <si>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</si>
  <si>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</si>
  <si>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</si>
  <si>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</si>
  <si>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</si>
  <si>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</si>
  <si>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</si>
  <si>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</si>
  <si>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</si>
  <si>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</si>
  <si>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</si>
  <si>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</si>
  <si>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</si>
  <si>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</si>
  <si>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</si>
  <si>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</si>
  <si>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</si>
  <si>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</si>
  <si>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</si>
  <si>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</si>
  <si>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</si>
  <si>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</si>
  <si>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</si>
  <si>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</si>
  <si>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</si>
  <si>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</si>
  <si>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</si>
  <si>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</si>
  <si>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</si>
  <si>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</si>
  <si>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</si>
  <si>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</si>
  <si>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</si>
  <si>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</si>
  <si>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</si>
  <si>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</si>
  <si>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</si>
  <si>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</si>
  <si>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</si>
  <si>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</si>
  <si>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</si>
  <si>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</si>
  <si>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</si>
  <si>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</si>
  <si>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</si>
  <si>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</si>
  <si>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</si>
  <si>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</si>
  <si>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</si>
  <si>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</si>
  <si>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</si>
  <si>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</si>
  <si>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</si>
  <si>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</si>
  <si>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</si>
  <si>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</si>
  <si>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</si>
  <si>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</si>
  <si>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</si>
  <si>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</si>
  <si>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</si>
  <si>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</si>
  <si>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</si>
  <si>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</si>
  <si>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</si>
  <si>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</si>
  <si>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</si>
  <si>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</si>
  <si>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</si>
  <si>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</si>
  <si>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</si>
  <si>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</si>
  <si>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</si>
  <si>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</si>
  <si>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</si>
  <si>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</si>
  <si>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</si>
  <si>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</si>
  <si>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</si>
  <si>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</si>
  <si>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</si>
  <si>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</si>
  <si>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</si>
  <si>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</si>
  <si>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</si>
  <si>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</si>
  <si>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</si>
  <si>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</si>
  <si>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</si>
  <si>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</si>
  <si>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</si>
  <si>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</si>
  <si>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</si>
  <si>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</si>
  <si>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</si>
  <si>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</si>
  <si>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</si>
  <si>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</si>
  <si>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</si>
  <si>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</si>
  <si>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</si>
  <si>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</si>
  <si>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</si>
  <si>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</si>
  <si>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</si>
  <si>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</si>
  <si>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</si>
  <si>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</si>
  <si>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</si>
  <si>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</si>
  <si>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</si>
  <si>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</si>
  <si>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</si>
  <si>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</si>
  <si>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</si>
  <si>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</si>
  <si>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</si>
  <si>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</si>
  <si>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</si>
  <si>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</si>
  <si>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</si>
  <si>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</si>
  <si>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</si>
  <si>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</si>
  <si>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</si>
  <si>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</si>
  <si>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</si>
  <si>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</si>
  <si>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</si>
  <si>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</si>
  <si>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</si>
  <si>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</si>
  <si>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</si>
  <si>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</si>
  <si>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</si>
  <si>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</si>
  <si>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</si>
  <si>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</si>
  <si>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</si>
  <si>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</si>
  <si>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</si>
  <si>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</si>
  <si>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</si>
  <si>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</si>
  <si>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</si>
  <si>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</si>
  <si>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</si>
  <si>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</si>
  <si>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</si>
  <si>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</si>
  <si>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</si>
  <si>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</si>
  <si>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</si>
  <si>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</si>
  <si>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</si>
  <si>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</si>
  <si>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</si>
  <si>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</si>
  <si>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</si>
  <si>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</si>
  <si>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</si>
  <si>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</si>
  <si>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</si>
  <si>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</si>
  <si>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</si>
  <si>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</si>
  <si>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</si>
  <si>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</si>
  <si>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</si>
  <si>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</si>
  <si>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</si>
  <si>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</si>
  <si>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</si>
  <si>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</si>
  <si>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</si>
  <si>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</si>
  <si>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</si>
  <si>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</si>
  <si>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</si>
  <si>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</si>
  <si>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</si>
  <si>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</si>
  <si>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</si>
  <si>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</si>
  <si>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</si>
  <si>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</si>
  <si>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</si>
  <si>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</si>
  <si>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</si>
  <si>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</si>
  <si>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</si>
  <si>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</si>
  <si>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</si>
  <si>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</si>
  <si>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</si>
  <si>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</si>
  <si>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</si>
  <si>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</si>
  <si>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</si>
  <si>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</si>
  <si>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</si>
  <si>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</si>
  <si>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</si>
  <si>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</si>
  <si>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</si>
  <si>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</si>
  <si>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</si>
  <si>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</si>
  <si>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</si>
  <si>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</si>
  <si>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</si>
  <si>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</si>
  <si>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</si>
  <si>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</si>
  <si>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</si>
  <si>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</si>
  <si>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</si>
  <si>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</si>
  <si>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</si>
  <si>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</si>
  <si>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</si>
  <si>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</si>
  <si>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</si>
  <si>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</si>
  <si>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</si>
  <si>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</si>
  <si>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</si>
  <si>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</si>
  <si>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</si>
  <si>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</si>
  <si>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</si>
  <si>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</si>
  <si>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</si>
  <si>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</si>
  <si>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</si>
  <si>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</si>
  <si>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</si>
  <si>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</si>
  <si>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</si>
  <si>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</si>
  <si>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</si>
  <si>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</si>
  <si>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</si>
  <si>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</si>
  <si>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</si>
  <si>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</si>
  <si>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</si>
  <si>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</si>
  <si>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</si>
  <si>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</si>
  <si>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</si>
  <si>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</si>
  <si>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</si>
  <si>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</si>
  <si>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</si>
  <si>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</si>
  <si>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</si>
  <si>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</si>
  <si>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</si>
  <si>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</si>
  <si>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</si>
  <si>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</si>
  <si>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</si>
  <si>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</si>
  <si>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</si>
  <si>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</si>
  <si>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</si>
  <si>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</si>
  <si>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</si>
  <si>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</si>
  <si>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</si>
  <si>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</si>
  <si>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</si>
  <si>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</si>
  <si>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</si>
  <si>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</si>
  <si>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</si>
  <si>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</si>
  <si>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</si>
  <si>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</si>
  <si>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</si>
  <si>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</si>
  <si>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</si>
  <si>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</si>
  <si>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</si>
  <si>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</si>
  <si>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</si>
  <si>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</si>
  <si>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</si>
  <si>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</si>
  <si>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</si>
  <si>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</si>
  <si>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</si>
  <si>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</si>
  <si>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</si>
  <si>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</si>
  <si>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</si>
  <si>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</si>
  <si>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</si>
  <si>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</si>
  <si>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</si>
  <si>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</si>
  <si>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</si>
  <si>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</si>
  <si>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</si>
  <si>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</si>
  <si>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</si>
  <si>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</si>
  <si>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</si>
  <si>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</si>
  <si>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</si>
  <si>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</si>
  <si>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</si>
  <si>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</si>
  <si>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</si>
  <si>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</si>
  <si>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</si>
  <si>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</si>
  <si>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</si>
  <si>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</si>
  <si>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</si>
  <si>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</si>
  <si>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</si>
  <si>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</si>
  <si>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</si>
  <si>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</si>
  <si>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</si>
  <si>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</si>
  <si>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</si>
  <si>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</si>
  <si>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</si>
  <si>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</si>
  <si>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</si>
  <si>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</si>
  <si>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</si>
  <si>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</si>
  <si>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</si>
  <si>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</si>
  <si>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</si>
  <si>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</si>
  <si>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</si>
  <si>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</si>
  <si>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</si>
  <si>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</si>
  <si>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</si>
  <si>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</si>
  <si>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</si>
  <si>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</si>
  <si>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</si>
  <si>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</si>
  <si>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</si>
  <si>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</si>
  <si>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</si>
  <si>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</si>
  <si>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</si>
  <si>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</si>
  <si>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</si>
  <si>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</si>
  <si>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</si>
  <si>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</si>
  <si>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</si>
  <si>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</si>
  <si>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</si>
  <si>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</si>
  <si>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</si>
  <si>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</si>
  <si>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</si>
  <si>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</si>
  <si>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</si>
  <si>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</si>
  <si>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</si>
  <si>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</si>
  <si>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</si>
  <si>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</si>
  <si>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</si>
  <si>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</si>
  <si>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</si>
  <si>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</si>
  <si>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</si>
  <si>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</si>
  <si>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</si>
  <si>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</si>
  <si>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</si>
  <si>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</si>
  <si>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</si>
  <si>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</si>
  <si>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</si>
  <si>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</si>
  <si>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</si>
  <si>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</si>
  <si>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</si>
  <si>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</si>
  <si>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</si>
  <si>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</si>
  <si>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</si>
  <si>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</si>
  <si>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</si>
  <si>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</si>
  <si>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</si>
  <si>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</si>
  <si>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</si>
  <si>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</si>
  <si>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</si>
  <si>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</si>
  <si>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</si>
  <si>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</si>
  <si>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</si>
  <si>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</si>
  <si>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</si>
  <si>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</si>
  <si>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</si>
  <si>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</si>
  <si>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</si>
  <si>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</si>
  <si>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</si>
  <si>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</si>
  <si>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</si>
  <si>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</si>
  <si>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</si>
  <si>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</si>
  <si>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</si>
  <si>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</si>
  <si>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</si>
  <si>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</si>
  <si>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</si>
  <si>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</si>
  <si>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</si>
  <si>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</si>
  <si>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</si>
  <si>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</si>
  <si>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</si>
  <si>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</si>
  <si>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</si>
  <si>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</si>
  <si>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</si>
  <si>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</si>
  <si>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</si>
  <si>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</si>
  <si>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</si>
  <si>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</si>
  <si>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</si>
  <si>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</si>
  <si>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</si>
  <si>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</si>
  <si>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</si>
  <si>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</si>
  <si>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</si>
  <si>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</si>
  <si>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</si>
  <si>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</si>
  <si>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</si>
  <si>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</si>
  <si>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</si>
  <si>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</si>
  <si>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</si>
  <si>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</si>
  <si>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</si>
  <si>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</si>
  <si>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</si>
  <si>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</si>
  <si>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</si>
  <si>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</si>
  <si>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</si>
  <si>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</si>
  <si>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</si>
  <si>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</si>
  <si>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</si>
  <si>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</si>
  <si>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</si>
  <si>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</si>
  <si>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</si>
  <si>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</si>
  <si>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</si>
  <si>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</si>
  <si>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</si>
  <si>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</si>
  <si>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</si>
  <si>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</si>
  <si>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</si>
  <si>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</si>
  <si>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</si>
  <si>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</si>
  <si>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</si>
  <si>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</si>
  <si>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</si>
  <si>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</si>
  <si>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</si>
  <si>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</si>
  <si>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</si>
  <si>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</si>
  <si>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</si>
  <si>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</si>
  <si>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</si>
  <si>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</si>
  <si>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</si>
  <si>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</si>
  <si>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</si>
  <si>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</si>
  <si>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</si>
  <si>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</si>
  <si>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</si>
  <si>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</si>
  <si>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</si>
  <si>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</si>
  <si>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</si>
  <si>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</si>
  <si>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</si>
  <si>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</si>
  <si>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</si>
  <si>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</si>
  <si>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</si>
  <si>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</si>
  <si>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</si>
  <si>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</si>
  <si>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</si>
  <si>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</si>
  <si>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</si>
  <si>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</si>
  <si>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</si>
  <si>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</si>
  <si>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</si>
  <si>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</si>
  <si>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</si>
  <si>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</si>
  <si>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</si>
  <si>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</si>
  <si>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</si>
  <si>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</si>
  <si>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</si>
  <si>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</si>
  <si>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</si>
  <si>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</si>
  <si>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</si>
  <si>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</si>
  <si>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</si>
  <si>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</si>
  <si>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</si>
  <si>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</si>
  <si>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</si>
  <si>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</si>
  <si>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</si>
  <si>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</si>
  <si>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</si>
  <si>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</si>
  <si>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</si>
  <si>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</si>
  <si>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</si>
  <si>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</si>
  <si>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</si>
  <si>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</si>
  <si>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</si>
  <si>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</si>
  <si>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</si>
  <si>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</si>
  <si>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</si>
  <si>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</si>
  <si>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</si>
  <si>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</si>
  <si>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</si>
  <si>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</si>
  <si>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</si>
  <si>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</si>
  <si>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</si>
  <si>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</si>
  <si>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</si>
  <si>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</si>
  <si>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</si>
  <si>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</si>
  <si>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</si>
  <si>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</si>
  <si>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</si>
  <si>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</si>
  <si>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</si>
  <si>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</si>
  <si>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</si>
  <si>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</si>
  <si>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</si>
  <si>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</si>
  <si>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</si>
  <si>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</si>
  <si>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</si>
  <si>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</si>
  <si>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</si>
  <si>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</si>
  <si>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</si>
  <si>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</si>
  <si>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</si>
  <si>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</si>
  <si>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</si>
  <si>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</si>
  <si>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</si>
  <si>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</si>
  <si>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</si>
  <si>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</si>
  <si>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</si>
  <si>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</si>
  <si>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</si>
  <si>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</si>
  <si>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</si>
  <si>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</si>
  <si>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</si>
  <si>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</si>
  <si>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</si>
  <si>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</si>
  <si>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</si>
  <si>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</si>
  <si>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</si>
  <si>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</si>
  <si>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</si>
  <si>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</si>
  <si>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</si>
  <si>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</si>
  <si>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</si>
  <si>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</si>
  <si>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</si>
  <si>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</si>
  <si>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</si>
  <si>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</si>
  <si>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</si>
  <si>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</si>
  <si>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</si>
  <si>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</si>
  <si>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</si>
  <si>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</si>
  <si>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</si>
  <si>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</si>
  <si>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</si>
  <si>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</si>
  <si>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</si>
  <si>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</si>
  <si>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</si>
  <si>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</si>
  <si>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</si>
  <si>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</si>
  <si>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</si>
  <si>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</si>
  <si>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</si>
  <si>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</si>
  <si>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</si>
  <si>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</si>
  <si>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</si>
  <si>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</si>
  <si>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</si>
  <si>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</si>
  <si>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</si>
  <si>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</si>
  <si>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</si>
  <si>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</si>
  <si>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</si>
  <si>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</si>
  <si>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</si>
  <si>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</si>
  <si>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</si>
  <si>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</si>
  <si>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</si>
  <si>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</si>
  <si>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</si>
  <si>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</si>
  <si>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</si>
  <si>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</si>
  <si>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</si>
  <si>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</si>
  <si>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</si>
  <si>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</si>
  <si>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</si>
  <si>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</si>
  <si>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</si>
  <si>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</si>
  <si>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</si>
  <si>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</si>
  <si>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</si>
  <si>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</si>
  <si>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</si>
  <si>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</si>
  <si>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</si>
  <si>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</si>
  <si>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</si>
  <si>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</si>
  <si>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</si>
  <si>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</si>
  <si>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</si>
  <si>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</si>
  <si>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</si>
  <si>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</si>
  <si>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</si>
  <si>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</si>
  <si>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</si>
  <si>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</si>
  <si>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</si>
  <si>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</si>
  <si>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</si>
  <si>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</si>
  <si>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</si>
  <si>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</si>
  <si>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</si>
  <si>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</si>
  <si>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</si>
  <si>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</si>
  <si>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</si>
  <si>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</si>
  <si>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</si>
  <si>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</si>
  <si>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</si>
  <si>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</si>
  <si>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</si>
  <si>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</si>
  <si>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</si>
  <si>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</si>
  <si>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</si>
  <si>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</si>
  <si>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</si>
  <si>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</si>
  <si>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</si>
  <si>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</si>
  <si>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</si>
  <si>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</si>
  <si>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</si>
  <si>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</si>
  <si>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</si>
  <si>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</si>
  <si>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</si>
  <si>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</si>
  <si>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</si>
  <si>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</si>
  <si>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</si>
  <si>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</si>
  <si>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</si>
  <si>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</si>
  <si>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</si>
  <si>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</si>
  <si>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</si>
  <si>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</si>
  <si>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</si>
  <si>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</si>
  <si>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</si>
  <si>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</si>
  <si>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</si>
  <si>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</si>
  <si>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</si>
  <si>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</si>
  <si>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</si>
  <si>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</si>
  <si>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</si>
  <si>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</si>
  <si>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</si>
  <si>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</si>
  <si>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</si>
  <si>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</si>
  <si>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</si>
  <si>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</si>
  <si>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</si>
  <si>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</si>
  <si>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</si>
  <si>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</si>
  <si>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</si>
  <si>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</si>
  <si>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</si>
  <si>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</si>
  <si>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</si>
  <si>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</si>
  <si>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</si>
  <si>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</si>
  <si>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</si>
  <si>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</si>
  <si>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</si>
  <si>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</si>
  <si>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</si>
  <si>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</si>
  <si>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</si>
  <si>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</si>
  <si>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</si>
  <si>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</si>
  <si>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</si>
  <si>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</si>
  <si>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</si>
  <si>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</si>
  <si>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</si>
  <si>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</si>
  <si>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</si>
  <si>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</si>
  <si>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</si>
  <si>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</si>
  <si>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</si>
  <si>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</si>
  <si>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</si>
  <si>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</si>
  <si>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</si>
  <si>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</si>
  <si>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</si>
  <si>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</si>
  <si>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</si>
  <si>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</si>
  <si>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</si>
  <si>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</si>
  <si>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</si>
  <si>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</si>
  <si>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</si>
  <si>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</si>
  <si>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</si>
  <si>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</si>
  <si>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</si>
  <si>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</si>
  <si>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</si>
  <si>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</si>
  <si>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</si>
  <si>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</si>
  <si>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</si>
  <si>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</si>
  <si>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</si>
  <si>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</si>
  <si>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</si>
  <si>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</si>
  <si>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</si>
  <si>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</si>
  <si>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</si>
  <si>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</si>
  <si>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</si>
  <si>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</si>
  <si>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</si>
  <si>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</si>
  <si>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</si>
  <si>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</si>
  <si>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</si>
  <si>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</si>
  <si>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</si>
  <si>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</si>
  <si>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</si>
  <si>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</si>
  <si>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</si>
  <si>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</si>
  <si>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</si>
  <si>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</si>
  <si>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</si>
  <si>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</si>
  <si>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</si>
  <si>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</si>
  <si>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</si>
  <si>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</si>
  <si>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</si>
  <si>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</si>
  <si>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</si>
  <si>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</si>
  <si>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</si>
  <si>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</si>
  <si>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</si>
  <si>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</si>
  <si>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</si>
  <si>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</si>
  <si>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</si>
  <si>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</si>
  <si>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</si>
  <si>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</si>
  <si>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</si>
  <si>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</si>
  <si>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</si>
  <si>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</si>
  <si>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</si>
  <si>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</si>
  <si>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</si>
  <si>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</si>
  <si>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</si>
  <si>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</si>
  <si>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</si>
  <si>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</si>
  <si>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</si>
  <si>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</si>
  <si>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</si>
  <si>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</si>
  <si>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</si>
  <si>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</si>
  <si>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</si>
  <si>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</si>
  <si>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</si>
  <si>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</si>
  <si>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</si>
  <si>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</si>
  <si>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</si>
  <si>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</si>
  <si>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</si>
  <si>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</si>
  <si>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</si>
  <si>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</si>
  <si>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</si>
  <si>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</si>
  <si>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</si>
  <si>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</si>
  <si>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</si>
  <si>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</si>
  <si>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</si>
  <si>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</si>
  <si>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</si>
  <si>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</si>
  <si>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</si>
  <si>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</si>
  <si>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</si>
  <si>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</si>
  <si>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</si>
  <si>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</si>
  <si>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</si>
  <si>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</si>
  <si>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</si>
  <si>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</si>
  <si>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</si>
  <si>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</si>
  <si>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</si>
  <si>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</si>
  <si>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</si>
  <si>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</si>
  <si>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</si>
  <si>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</si>
  <si>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</si>
  <si>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</si>
  <si>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</si>
  <si>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</si>
  <si>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</si>
  <si>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</si>
  <si>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</si>
  <si>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</si>
  <si>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</si>
  <si>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</si>
  <si>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</si>
  <si>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</si>
  <si>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</si>
  <si>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</si>
  <si>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</si>
  <si>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</si>
  <si>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</si>
  <si>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</si>
  <si>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</si>
  <si>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</si>
  <si>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</si>
  <si>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</si>
  <si>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</si>
  <si>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</si>
  <si>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</si>
  <si>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</si>
  <si>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</si>
  <si>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</si>
  <si>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</si>
  <si>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</si>
  <si>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</si>
  <si>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</si>
  <si>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</si>
  <si>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</si>
  <si>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</si>
  <si>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</si>
  <si>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</si>
  <si>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</si>
  <si>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</si>
  <si>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</si>
  <si>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</si>
  <si>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</si>
  <si>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</si>
  <si>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</si>
  <si>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</si>
  <si>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</si>
  <si>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</si>
  <si>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</si>
  <si>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</si>
  <si>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</si>
  <si>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</si>
  <si>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</si>
  <si>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</si>
  <si>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</si>
  <si>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</si>
  <si>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</si>
  <si>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</si>
  <si>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</si>
  <si>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</si>
  <si>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</si>
  <si>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</si>
  <si>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</si>
  <si>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</si>
  <si>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</si>
  <si>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</si>
  <si>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</si>
  <si>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</si>
  <si>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</si>
  <si>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</si>
  <si>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</si>
  <si>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</si>
  <si>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</si>
  <si>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</si>
  <si>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</si>
  <si>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</si>
  <si>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</si>
  <si>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</si>
  <si>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</si>
  <si>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</si>
  <si>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</si>
  <si>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</si>
  <si>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</si>
  <si>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</si>
  <si>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</si>
  <si>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</si>
  <si>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</si>
  <si>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</si>
  <si>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</si>
  <si>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</si>
  <si>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</si>
  <si>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</si>
  <si>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</si>
  <si>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</si>
  <si>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</si>
  <si>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</si>
  <si>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</si>
  <si>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</si>
  <si>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</si>
  <si>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</si>
  <si>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</si>
  <si>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</si>
  <si>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</si>
  <si>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</si>
  <si>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</si>
  <si>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</si>
  <si>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</si>
  <si>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</si>
  <si>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</si>
  <si>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</si>
  <si>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</si>
  <si>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</si>
  <si>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</si>
  <si>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</si>
  <si>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</si>
  <si>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</si>
  <si>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</si>
  <si>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</si>
  <si>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</si>
  <si>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</si>
  <si>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</si>
  <si>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</si>
  <si>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</si>
  <si>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</si>
  <si>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</si>
  <si>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</si>
  <si>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</si>
  <si>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</si>
  <si>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</si>
  <si>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</si>
  <si>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</si>
  <si>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</si>
  <si>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</si>
  <si>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</si>
  <si>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</si>
  <si>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</si>
  <si>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</si>
  <si>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</si>
  <si>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</si>
  <si>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</si>
  <si>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</si>
  <si>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</si>
  <si>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</si>
  <si>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</si>
  <si>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</si>
  <si>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</si>
  <si>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</si>
  <si>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</si>
  <si>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</si>
  <si>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</si>
  <si>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</si>
  <si>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</si>
  <si>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</si>
  <si>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</si>
  <si>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</si>
  <si>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</si>
  <si>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</si>
  <si>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</si>
  <si>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</si>
  <si>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</si>
  <si>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</si>
  <si>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</si>
  <si>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</si>
  <si>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</si>
  <si>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</si>
  <si>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</si>
  <si>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</si>
  <si>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</si>
  <si>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</si>
  <si>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</si>
  <si>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</si>
  <si>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</si>
  <si>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</si>
  <si>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</si>
  <si>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</si>
  <si>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</si>
  <si>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</si>
  <si>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</si>
  <si>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</si>
  <si>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</si>
  <si>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</si>
  <si>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</si>
  <si>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</si>
  <si>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</si>
  <si>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</si>
  <si>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</si>
  <si>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</si>
  <si>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</si>
  <si>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</si>
  <si>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</si>
  <si>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</si>
  <si>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</si>
  <si>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</si>
  <si>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</si>
  <si>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</si>
  <si>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</si>
  <si>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</si>
  <si>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</si>
  <si>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</si>
  <si>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</si>
  <si>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</si>
  <si>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</si>
  <si>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</si>
  <si>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</si>
  <si>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</si>
  <si>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</si>
  <si>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</si>
  <si>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</si>
  <si>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</si>
  <si>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</si>
  <si>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</si>
  <si>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</si>
  <si>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</si>
  <si>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</si>
  <si>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</si>
  <si>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</si>
  <si>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</si>
  <si>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</si>
  <si>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</si>
  <si>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</si>
  <si>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</si>
  <si>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</si>
  <si>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</si>
  <si>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</si>
  <si>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</si>
  <si>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</si>
  <si>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</si>
  <si>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</si>
  <si>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</si>
  <si>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</si>
  <si>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</si>
  <si>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</si>
  <si>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</si>
  <si>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</si>
  <si>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</si>
  <si>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</si>
  <si>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</si>
  <si>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</si>
  <si>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</si>
  <si>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</si>
  <si>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</si>
  <si>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</si>
  <si>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</si>
  <si>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</si>
  <si>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</si>
  <si>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</si>
  <si>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</si>
  <si>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</si>
  <si>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</si>
  <si>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</si>
  <si>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</si>
  <si>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</si>
  <si>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</si>
  <si>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</si>
  <si>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</si>
  <si>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</si>
  <si>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</si>
  <si>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</si>
  <si>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</si>
  <si>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</si>
  <si>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</si>
  <si>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</si>
  <si>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</si>
  <si>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</si>
  <si>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</si>
  <si>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</si>
  <si>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</si>
  <si>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</si>
  <si>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</si>
  <si>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</si>
  <si>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</si>
  <si>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</si>
  <si>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</si>
  <si>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</si>
  <si>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</si>
  <si>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</si>
  <si>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</si>
  <si>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</si>
  <si>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</si>
  <si>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</si>
  <si>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</si>
  <si>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</si>
  <si>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</si>
  <si>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</si>
  <si>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</si>
  <si>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</si>
  <si>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</si>
  <si>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</si>
  <si>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</si>
  <si>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</si>
  <si>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</si>
  <si>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</si>
  <si>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</si>
  <si>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</si>
  <si>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</si>
  <si>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</si>
  <si>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</si>
  <si>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</si>
  <si>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</si>
  <si>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</si>
  <si>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</si>
  <si>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</si>
  <si>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</si>
  <si>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</si>
  <si>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</si>
  <si>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</si>
  <si>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</si>
  <si>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</si>
  <si>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</si>
  <si>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</si>
  <si>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</si>
  <si>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</si>
  <si>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</si>
  <si>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</si>
  <si>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</si>
  <si>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</si>
  <si>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</si>
  <si>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</si>
  <si>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</si>
  <si>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</si>
  <si>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</si>
  <si>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</si>
  <si>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</si>
  <si>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</si>
  <si>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</si>
  <si>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</si>
  <si>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</si>
  <si>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</si>
  <si>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</si>
  <si>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</si>
  <si>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</si>
  <si>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</si>
  <si>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</si>
  <si>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</si>
  <si>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</si>
  <si>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</si>
  <si>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</si>
  <si>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</si>
  <si>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</si>
  <si>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</si>
  <si>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</si>
  <si>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</si>
  <si>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</si>
  <si>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</si>
  <si>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</si>
  <si>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</si>
  <si>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</si>
  <si>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</si>
  <si>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</si>
  <si>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</si>
  <si>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</si>
  <si>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</si>
  <si>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</si>
  <si>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</si>
  <si>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</si>
  <si>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</si>
  <si>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</si>
  <si>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</si>
  <si>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</si>
  <si>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</si>
  <si>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</si>
  <si>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</si>
  <si>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</si>
  <si>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</si>
  <si>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</si>
  <si>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</si>
  <si>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</si>
  <si>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</si>
  <si>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</si>
  <si>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</si>
  <si>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</si>
  <si>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</si>
  <si>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</si>
  <si>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</si>
  <si>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</si>
  <si>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</si>
  <si>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</si>
  <si>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</si>
  <si>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</si>
  <si>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</si>
  <si>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</si>
  <si>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</si>
  <si>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</si>
  <si>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</si>
  <si>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</si>
  <si>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</si>
  <si>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</si>
  <si>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</si>
  <si>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</si>
  <si>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</si>
  <si>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</si>
  <si>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</si>
  <si>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</si>
  <si>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</si>
  <si>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</si>
  <si>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</si>
  <si>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</si>
  <si>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</si>
  <si>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</si>
  <si>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</si>
  <si>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</si>
  <si>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</si>
  <si>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</si>
  <si>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</si>
  <si>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</si>
  <si>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</si>
  <si>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</si>
  <si>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</si>
  <si>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</si>
  <si>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</si>
  <si>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</si>
  <si>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</si>
  <si>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</si>
  <si>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</si>
  <si>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</si>
  <si>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</si>
  <si>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</si>
  <si>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</si>
  <si>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</si>
  <si>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</si>
  <si>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</si>
  <si>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</si>
  <si>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</si>
  <si>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</si>
  <si>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</si>
  <si>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</si>
  <si>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</si>
  <si>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</si>
  <si>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</si>
  <si>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</si>
  <si>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</si>
  <si>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</si>
  <si>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</si>
  <si>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</si>
  <si>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</si>
  <si>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</si>
  <si>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</si>
  <si>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</si>
  <si>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</si>
  <si>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</si>
  <si>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</si>
  <si>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</si>
  <si>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</si>
  <si>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</si>
  <si>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</si>
  <si>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</si>
  <si>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</si>
  <si>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</si>
  <si>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</si>
  <si>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</si>
  <si>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</si>
  <si>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</si>
  <si>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</si>
  <si>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</si>
  <si>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</si>
  <si>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</si>
  <si>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</si>
  <si>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</si>
  <si>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</si>
  <si>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</si>
  <si>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</si>
  <si>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</si>
  <si>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</si>
  <si>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</si>
  <si>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</si>
  <si>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</si>
  <si>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</si>
  <si>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</si>
  <si>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</si>
  <si>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</si>
  <si>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</si>
  <si>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</si>
  <si>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</si>
  <si>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</si>
  <si>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</si>
  <si>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</si>
  <si>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</si>
  <si>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</si>
  <si>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</si>
  <si>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</si>
  <si>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</si>
  <si>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</si>
  <si>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</si>
  <si>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</si>
  <si>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</si>
  <si>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</si>
  <si>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</si>
  <si>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</si>
  <si>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</si>
  <si>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</si>
  <si>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</si>
  <si>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</si>
  <si>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</si>
  <si>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</si>
  <si>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</si>
  <si>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</si>
  <si>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</si>
  <si>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</si>
  <si>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</si>
  <si>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</si>
  <si>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</si>
  <si>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</si>
  <si>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</si>
  <si>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</si>
  <si>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</si>
  <si>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</si>
  <si>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</si>
  <si>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</si>
  <si>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</si>
  <si>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</si>
  <si>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</si>
  <si>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</si>
  <si>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</si>
  <si>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</si>
  <si>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</si>
  <si>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</si>
  <si>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</si>
  <si>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</si>
  <si>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</si>
  <si>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</si>
  <si>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</si>
  <si>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</si>
  <si>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</si>
  <si>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</si>
  <si>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</si>
  <si>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</si>
  <si>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</si>
  <si>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</si>
  <si>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</si>
  <si>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</si>
  <si>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</si>
  <si>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</si>
  <si>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</si>
  <si>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</si>
  <si>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</si>
  <si>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</si>
  <si>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</si>
  <si>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</si>
  <si>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</si>
  <si>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</si>
  <si>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</si>
  <si>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</si>
  <si>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</si>
  <si>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</si>
  <si>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</si>
  <si>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</si>
  <si>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</si>
  <si>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</si>
  <si>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</si>
  <si>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</si>
  <si>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</si>
  <si>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</si>
  <si>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</si>
  <si>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</si>
  <si>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</si>
  <si>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</si>
  <si>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</si>
  <si>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</si>
  <si>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</si>
  <si>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</si>
  <si>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</si>
  <si>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</si>
  <si>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</si>
  <si>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</si>
  <si>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</si>
  <si>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</si>
  <si>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</si>
  <si>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</si>
  <si>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</si>
  <si>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</si>
  <si>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</si>
  <si>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</si>
  <si>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</si>
  <si>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</si>
  <si>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</si>
  <si>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</si>
  <si>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</si>
  <si>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</si>
  <si>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</si>
  <si>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</si>
  <si>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</si>
  <si>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</si>
  <si>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</si>
  <si>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</si>
  <si>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</si>
  <si>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</si>
  <si>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</si>
  <si>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</si>
  <si>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</si>
  <si>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</si>
  <si>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</si>
  <si>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</si>
  <si>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</si>
  <si>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</si>
  <si>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</si>
  <si>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</si>
  <si>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</si>
  <si>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</si>
  <si>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</si>
  <si>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</si>
  <si>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</si>
  <si>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</si>
  <si>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</si>
  <si>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</si>
  <si>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</si>
  <si>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</si>
  <si>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</si>
  <si>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</si>
  <si>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</si>
  <si>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</si>
  <si>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</si>
  <si>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</si>
  <si>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</si>
  <si>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</si>
  <si>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</si>
  <si>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</si>
  <si>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</si>
  <si>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</si>
  <si>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</si>
  <si>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</si>
  <si>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</si>
  <si>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</si>
  <si>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</si>
  <si>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</si>
  <si>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</si>
  <si>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</si>
  <si>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</si>
  <si>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</si>
  <si>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</si>
  <si>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</si>
  <si>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</si>
  <si>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</si>
  <si>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</si>
  <si>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</si>
  <si>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</si>
  <si>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</si>
  <si>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</si>
  <si>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</si>
  <si>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</si>
  <si>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</si>
  <si>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</si>
  <si>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</si>
  <si>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</si>
  <si>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</si>
  <si>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</si>
  <si>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</si>
  <si>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</si>
  <si>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</si>
  <si>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</si>
  <si>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</si>
  <si>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</si>
  <si>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</si>
  <si>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</si>
  <si>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</si>
  <si>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</si>
  <si>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</si>
  <si>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</si>
  <si>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</si>
  <si>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</si>
  <si>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</si>
  <si>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</si>
  <si>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</si>
  <si>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</si>
  <si>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</si>
  <si>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</si>
  <si>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</si>
  <si>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</si>
  <si>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</si>
  <si>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</si>
  <si>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</si>
  <si>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</si>
  <si>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</si>
  <si>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</si>
  <si>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</si>
  <si>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</si>
  <si>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</si>
  <si>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</si>
  <si>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</si>
  <si>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</si>
  <si>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</si>
  <si>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</si>
  <si>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</si>
  <si>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</si>
  <si>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</si>
  <si>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</si>
  <si>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</si>
  <si>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</si>
  <si>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</si>
  <si>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</si>
  <si>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</si>
  <si>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</si>
  <si>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</si>
  <si>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</si>
  <si>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</si>
  <si>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</si>
  <si>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</si>
  <si>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</si>
  <si>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</si>
  <si>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</si>
  <si>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</si>
  <si>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</si>
  <si>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</si>
  <si>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</si>
  <si>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</si>
  <si>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</si>
  <si>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</si>
  <si>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</si>
  <si>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</si>
  <si>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</si>
  <si>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</si>
  <si>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</si>
  <si>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</si>
  <si>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</si>
  <si>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</si>
  <si>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</si>
  <si>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</si>
  <si>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</si>
  <si>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</si>
  <si>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</si>
  <si>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</si>
  <si>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</si>
  <si>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</si>
  <si>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</si>
  <si>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</si>
  <si>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</si>
  <si>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</si>
  <si>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</si>
  <si>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</si>
  <si>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</si>
  <si>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</si>
  <si>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</si>
  <si>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</si>
  <si>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</si>
  <si>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</si>
  <si>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</si>
  <si>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</si>
  <si>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</si>
  <si>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</si>
  <si>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</si>
  <si>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</si>
  <si>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</si>
  <si>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</si>
  <si>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</si>
  <si>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</si>
  <si>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</si>
  <si>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</si>
  <si>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</si>
  <si>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</si>
  <si>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</si>
  <si>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</si>
  <si>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</si>
  <si>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</si>
  <si>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</si>
  <si>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</si>
  <si>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</si>
  <si>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</si>
  <si>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</si>
  <si>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</si>
  <si>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</si>
  <si>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</si>
  <si>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</si>
  <si>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</si>
  <si>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</si>
  <si>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</si>
  <si>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</si>
  <si>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</si>
  <si>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</si>
  <si>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</si>
  <si>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</si>
  <si>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</si>
  <si>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</si>
  <si>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</si>
  <si>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</si>
  <si>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</si>
  <si>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</si>
  <si>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</si>
  <si>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</si>
  <si>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</si>
  <si>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</si>
  <si>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</si>
  <si>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</si>
  <si>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</si>
  <si>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</si>
  <si>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</si>
  <si>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</si>
  <si>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</si>
  <si>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</si>
  <si>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</si>
  <si>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</si>
  <si>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</si>
  <si>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</si>
  <si>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</si>
  <si>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</si>
  <si>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</si>
  <si>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</si>
  <si>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</si>
  <si>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</si>
  <si>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</si>
  <si>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</si>
  <si>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</si>
  <si>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</si>
  <si>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</si>
  <si>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</si>
  <si>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</si>
  <si>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</si>
  <si>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</si>
  <si>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</si>
  <si>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</si>
  <si>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</si>
  <si>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</si>
  <si>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</si>
  <si>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</si>
  <si>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</si>
  <si>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</si>
  <si>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</si>
  <si>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</si>
  <si>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</si>
  <si>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</si>
  <si>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</si>
  <si>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</si>
  <si>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</si>
  <si>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</si>
  <si>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</si>
  <si>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</si>
  <si>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</si>
  <si>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</si>
  <si>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</si>
  <si>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</si>
  <si>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</si>
  <si>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</si>
  <si>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</si>
  <si>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</si>
  <si>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</si>
  <si>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</si>
  <si>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</si>
  <si>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</si>
  <si>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</si>
  <si>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</si>
  <si>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</si>
  <si>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</si>
  <si>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</si>
  <si>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</si>
  <si>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</si>
  <si>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</si>
  <si>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</si>
  <si>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</si>
  <si>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</si>
  <si>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</si>
  <si>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</si>
  <si>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</si>
  <si>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</si>
  <si>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</si>
  <si>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</si>
  <si>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</si>
  <si>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</si>
  <si>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</si>
  <si>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</si>
  <si>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</si>
  <si>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</si>
  <si>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</si>
  <si>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</si>
  <si>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</si>
  <si>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</si>
  <si>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</si>
  <si>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</si>
  <si>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</si>
  <si>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</si>
  <si>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</si>
  <si>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</si>
  <si>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</si>
  <si>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</si>
  <si>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</si>
  <si>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</si>
  <si>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</si>
  <si>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</si>
  <si>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</si>
  <si>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</si>
  <si>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</si>
  <si>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</si>
  <si>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</si>
  <si>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</si>
  <si>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</si>
  <si>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</si>
  <si>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</si>
  <si>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</si>
  <si>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</si>
  <si>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</si>
  <si>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</si>
  <si>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</si>
  <si>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</si>
  <si>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</si>
  <si>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</si>
  <si>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</si>
  <si>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</si>
  <si>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</si>
  <si>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</si>
  <si>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</si>
  <si>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</si>
  <si>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</si>
  <si>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</si>
  <si>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</si>
  <si>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</si>
  <si>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</si>
  <si>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</si>
  <si>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</si>
  <si>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</si>
  <si>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</si>
  <si>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</si>
  <si>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</si>
  <si>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</si>
  <si>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</si>
  <si>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</si>
  <si>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</si>
  <si>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</si>
  <si>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</si>
  <si>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</si>
  <si>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</si>
  <si>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</si>
  <si>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</si>
  <si>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</si>
  <si>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</si>
  <si>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</si>
  <si>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</si>
  <si>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</si>
  <si>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</si>
  <si>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</si>
  <si>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</si>
  <si>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</si>
  <si>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</si>
  <si>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</si>
  <si>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</si>
  <si>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</si>
  <si>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</si>
  <si>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</si>
  <si>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</si>
  <si>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</si>
  <si>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</si>
  <si>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</si>
  <si>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</si>
  <si>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</si>
  <si>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</si>
  <si>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</si>
  <si>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</si>
  <si>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</si>
  <si>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</si>
  <si>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</si>
  <si>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</si>
  <si>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</si>
  <si>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</si>
  <si>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</si>
  <si>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</si>
  <si>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</si>
  <si>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</si>
  <si>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</si>
  <si>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</si>
  <si>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</si>
  <si>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</si>
  <si>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</si>
  <si>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</si>
  <si>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</si>
  <si>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</si>
  <si>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</si>
  <si>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</si>
  <si>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</si>
  <si>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</si>
  <si>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</si>
  <si>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</si>
  <si>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</si>
  <si>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</si>
  <si>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</si>
  <si>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</si>
  <si>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</si>
  <si>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</si>
  <si>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</si>
  <si>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</si>
  <si>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</si>
  <si>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</si>
  <si>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</si>
  <si>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</si>
  <si>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</si>
  <si>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</si>
  <si>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</si>
  <si>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</si>
  <si>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</si>
  <si>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</si>
  <si>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</si>
  <si>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</si>
  <si>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</si>
  <si>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</si>
  <si>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</si>
  <si>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</si>
  <si>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</si>
  <si>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</si>
  <si>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</si>
  <si>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</si>
  <si>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</si>
  <si>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</si>
  <si>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</si>
  <si>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</si>
  <si>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</si>
  <si>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</si>
  <si>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</si>
  <si>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</si>
  <si>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</si>
  <si>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</si>
  <si>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</si>
  <si>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</si>
  <si>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</si>
  <si>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</si>
  <si>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</si>
  <si>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</si>
  <si>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</si>
  <si>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</si>
  <si>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</si>
  <si>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</si>
  <si>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</si>
  <si>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</si>
  <si>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</si>
  <si>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</si>
  <si>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</si>
  <si>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</si>
  <si>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</si>
  <si>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</si>
  <si>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</si>
  <si>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</si>
  <si>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</si>
  <si>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</si>
  <si>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</si>
  <si>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</si>
  <si>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</si>
  <si>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</si>
  <si>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</si>
  <si>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</si>
  <si>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</si>
  <si>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</si>
  <si>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</si>
  <si>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</si>
  <si>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</si>
  <si>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</si>
  <si>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</si>
  <si>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</si>
  <si>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</si>
  <si>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</si>
  <si>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</si>
  <si>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</si>
  <si>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</si>
  <si>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</si>
  <si>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</si>
  <si>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</si>
  <si>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</si>
  <si>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</si>
  <si>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</si>
  <si>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</si>
  <si>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</si>
  <si>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</si>
  <si>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</si>
  <si>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</si>
  <si>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</si>
  <si>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</si>
  <si>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</si>
  <si>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</si>
  <si>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</si>
  <si>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</si>
  <si>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</si>
  <si>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</si>
  <si>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</si>
  <si>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</si>
  <si>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</si>
  <si>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</si>
  <si>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</si>
  <si>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</si>
  <si>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</si>
  <si>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</si>
  <si>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</si>
  <si>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</si>
  <si>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</si>
  <si>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</si>
  <si>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</si>
  <si>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</si>
  <si>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</si>
  <si>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</si>
  <si>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</si>
  <si>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</si>
  <si>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</si>
  <si>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</si>
  <si>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</si>
  <si>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</si>
  <si>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</si>
  <si>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</si>
  <si>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</si>
  <si>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</si>
  <si>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</si>
  <si>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</si>
  <si>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</si>
  <si>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</si>
  <si>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</si>
  <si>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</si>
  <si>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</si>
  <si>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</si>
  <si>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</si>
  <si>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</si>
  <si>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</si>
  <si>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</si>
  <si>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</si>
  <si>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</si>
  <si>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</si>
  <si>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</si>
  <si>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</si>
  <si>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</si>
  <si>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</si>
  <si>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</si>
  <si>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</si>
  <si>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</si>
  <si>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</si>
  <si>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</si>
  <si>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</si>
  <si>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</si>
  <si>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</si>
  <si>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</si>
  <si>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</si>
  <si>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</si>
  <si>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</si>
  <si>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</si>
  <si>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</si>
  <si>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</si>
  <si>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</si>
  <si>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</si>
  <si>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</si>
  <si>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</si>
  <si>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</si>
  <si>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</si>
  <si>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</si>
  <si>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</si>
  <si>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</si>
  <si>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</si>
  <si>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</si>
  <si>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</si>
  <si>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</si>
  <si>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</si>
  <si>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</si>
  <si>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</si>
  <si>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</si>
  <si>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</si>
  <si>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</si>
  <si>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</si>
  <si>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</si>
  <si>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</si>
  <si>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</si>
  <si>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</si>
  <si>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</si>
  <si>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</si>
  <si>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</si>
  <si>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</si>
  <si>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</si>
  <si>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</si>
  <si>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</si>
  <si>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</si>
  <si>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</si>
  <si>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</si>
  <si>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</si>
  <si>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</si>
  <si>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</si>
  <si>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</si>
  <si>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</si>
  <si>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</si>
  <si>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</si>
  <si>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</si>
  <si>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</si>
  <si>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</si>
  <si>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</si>
  <si>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</si>
  <si>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</si>
  <si>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</si>
  <si>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</si>
  <si>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</si>
  <si>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</si>
  <si>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</si>
  <si>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</si>
  <si>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</si>
  <si>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</si>
  <si>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</si>
  <si>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</si>
  <si>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</si>
  <si>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</si>
  <si>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</si>
  <si>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</si>
  <si>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</si>
  <si>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</si>
  <si>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</si>
  <si>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</si>
  <si>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</si>
  <si>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</si>
  <si>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</si>
  <si>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</si>
  <si>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</si>
  <si>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</si>
  <si>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</si>
  <si>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</si>
  <si>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</si>
  <si>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</si>
  <si>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</si>
  <si>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</si>
  <si>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</si>
  <si>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</si>
  <si>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</si>
  <si>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</si>
  <si>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</si>
  <si>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</si>
  <si>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</si>
  <si>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</si>
  <si>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</si>
  <si>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</si>
  <si>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</si>
  <si>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</si>
  <si>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</si>
  <si>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</si>
  <si>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</si>
  <si>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</si>
  <si>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</si>
  <si>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</si>
  <si>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</si>
  <si>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</si>
  <si>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</si>
  <si>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</si>
  <si>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</si>
  <si>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</si>
  <si>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</si>
  <si>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</si>
  <si>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</si>
  <si>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</si>
  <si>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</si>
  <si>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</si>
  <si>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</si>
  <si>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</si>
  <si>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</si>
  <si>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</si>
  <si>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</si>
  <si>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</si>
  <si>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</si>
  <si>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</si>
  <si>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</si>
  <si>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</si>
  <si>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</si>
  <si>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</si>
  <si>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</si>
  <si>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</si>
  <si>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</si>
  <si>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</si>
  <si>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</si>
  <si>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</si>
  <si>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</si>
  <si>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</si>
  <si>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</si>
  <si>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</si>
  <si>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</si>
  <si>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</si>
  <si>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</si>
  <si>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</si>
  <si>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</si>
  <si>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</si>
  <si>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</si>
  <si>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</si>
  <si>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</si>
  <si>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</si>
  <si>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</si>
  <si>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</si>
  <si>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</si>
  <si>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</si>
  <si>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</si>
  <si>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</si>
  <si>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</si>
  <si>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</si>
  <si>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</si>
  <si>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</si>
  <si>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</si>
  <si>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</si>
  <si>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</si>
  <si>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</si>
  <si>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</si>
  <si>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</si>
  <si>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</si>
  <si>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</si>
  <si>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</si>
  <si>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</si>
  <si>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</si>
  <si>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</si>
  <si>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</si>
  <si>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</si>
  <si>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</si>
  <si>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</si>
  <si>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</si>
  <si>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</si>
  <si>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</si>
  <si>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</si>
  <si>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</si>
  <si>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</si>
  <si>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</si>
  <si>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</si>
  <si>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</si>
  <si>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</si>
  <si>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</si>
  <si>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</si>
  <si>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</si>
  <si>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</si>
  <si>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</si>
  <si>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</si>
  <si>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</si>
  <si>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</si>
  <si>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</si>
  <si>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</si>
  <si>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</si>
  <si>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</si>
  <si>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</si>
  <si>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</si>
  <si>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</si>
  <si>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</si>
  <si>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</si>
  <si>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</si>
  <si>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</si>
  <si>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</si>
  <si>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</si>
  <si>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</si>
  <si>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</si>
  <si>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</si>
  <si>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</si>
  <si>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</si>
  <si>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</si>
  <si>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</si>
  <si>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</si>
  <si>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</si>
  <si>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</si>
  <si>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</si>
  <si>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</si>
  <si>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</si>
  <si>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</si>
  <si>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</si>
  <si>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</si>
  <si>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</si>
  <si>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</si>
  <si>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</si>
  <si>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</si>
  <si>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</si>
  <si>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</si>
  <si>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</si>
  <si>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</si>
  <si>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</si>
  <si>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</si>
  <si>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</si>
  <si>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</si>
  <si>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</si>
  <si>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</si>
  <si>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</si>
  <si>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</si>
  <si>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</si>
  <si>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</si>
  <si>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</si>
  <si>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</si>
  <si>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</si>
  <si>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</si>
  <si>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</si>
  <si>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</si>
  <si>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</si>
  <si>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</si>
  <si>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</si>
  <si>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</si>
  <si>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</si>
  <si>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</si>
  <si>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</si>
  <si>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</si>
  <si>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</si>
  <si>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</si>
  <si>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</si>
  <si>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</si>
  <si>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</si>
  <si>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</si>
  <si>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</si>
  <si>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</si>
  <si>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</si>
  <si>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</si>
  <si>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</si>
  <si>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</si>
  <si>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</si>
  <si>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</si>
  <si>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</si>
  <si>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</si>
  <si>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</si>
  <si>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</si>
  <si>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</si>
  <si>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</si>
  <si>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</si>
  <si>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</si>
  <si>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</si>
  <si>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</si>
  <si>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</si>
  <si>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</si>
  <si>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</si>
  <si>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</si>
  <si>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</si>
  <si>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</si>
  <si>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</si>
  <si>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</si>
  <si>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</si>
  <si>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</si>
  <si>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</si>
  <si>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</si>
  <si>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</si>
  <si>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</si>
  <si>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</si>
  <si>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</si>
  <si>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</si>
  <si>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</si>
  <si>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</si>
  <si>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</si>
  <si>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</si>
  <si>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</si>
  <si>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</si>
  <si>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</si>
  <si>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</si>
  <si>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</si>
  <si>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</si>
  <si>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</si>
  <si>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</si>
  <si>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</si>
  <si>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</si>
  <si>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</si>
  <si>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</si>
  <si>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</si>
  <si>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</si>
  <si>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</si>
  <si>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</si>
  <si>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</si>
  <si>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</si>
  <si>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</si>
  <si>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</si>
  <si>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</si>
  <si>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</si>
  <si>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</si>
  <si>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</si>
  <si>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</si>
  <si>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</si>
  <si>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</si>
  <si>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</si>
  <si>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</si>
  <si>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</si>
  <si>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</si>
  <si>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</si>
  <si>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</si>
  <si>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</si>
  <si>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</si>
  <si>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</si>
  <si>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</si>
  <si>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</si>
  <si>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</si>
  <si>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</si>
  <si>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</si>
  <si>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</si>
  <si>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</si>
  <si>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</si>
  <si>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</si>
  <si>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</si>
  <si>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</si>
  <si>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</si>
  <si>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</si>
  <si>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</si>
  <si>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</si>
  <si>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</si>
  <si>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</si>
  <si>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</si>
  <si>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</si>
  <si>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</si>
  <si>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</si>
  <si>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</si>
  <si>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</si>
  <si>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</si>
  <si>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</si>
  <si>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</si>
  <si>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</si>
  <si>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</si>
  <si>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</si>
  <si>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</si>
  <si>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</si>
  <si>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</si>
  <si>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</si>
  <si>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</si>
  <si>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</si>
  <si>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</si>
  <si>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</si>
  <si>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</si>
  <si>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</si>
  <si>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</si>
  <si>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</si>
  <si>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</si>
  <si>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</si>
  <si>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</si>
  <si>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</si>
  <si>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</si>
  <si>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</si>
  <si>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</si>
  <si>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</si>
  <si>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</si>
  <si>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</si>
  <si>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</si>
  <si>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</si>
  <si>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</si>
  <si>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</si>
  <si>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</si>
  <si>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</si>
  <si>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</si>
  <si>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</si>
  <si>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</si>
  <si>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</si>
  <si>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</si>
  <si>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</si>
  <si>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</si>
  <si>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</si>
  <si>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</si>
  <si>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</si>
  <si>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</si>
  <si>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</si>
  <si>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</si>
  <si>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</si>
  <si>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</si>
  <si>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</si>
  <si>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</si>
  <si>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</si>
  <si>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</si>
  <si>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</si>
  <si>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</si>
  <si>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</si>
  <si>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</si>
  <si>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</si>
  <si>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</si>
  <si>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</si>
  <si>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</si>
  <si>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</si>
  <si>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</si>
  <si>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</si>
  <si>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</si>
  <si>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</si>
  <si>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</si>
  <si>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</si>
  <si>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</si>
  <si>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</si>
  <si>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</si>
  <si>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</si>
  <si>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</si>
  <si>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</si>
  <si>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</si>
  <si>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</si>
  <si>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</si>
  <si>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</si>
  <si>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</si>
  <si>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</si>
  <si>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</si>
  <si>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</si>
  <si>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</si>
  <si>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</si>
  <si>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</si>
  <si>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</si>
  <si>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</si>
  <si>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</si>
  <si>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</si>
  <si>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</si>
  <si>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</si>
  <si>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</si>
  <si>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</si>
  <si>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</si>
  <si>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</si>
  <si>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</si>
  <si>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</si>
  <si>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</si>
  <si>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</si>
  <si>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</si>
  <si>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</si>
  <si>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</si>
  <si>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</si>
  <si>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</si>
  <si>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</si>
  <si>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</si>
  <si>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</si>
  <si>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</si>
  <si>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</si>
  <si>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</si>
  <si>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</si>
  <si>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</si>
  <si>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</si>
  <si>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</si>
  <si>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</si>
  <si>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</si>
  <si>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</si>
  <si>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</si>
  <si>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</si>
  <si>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</si>
  <si>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</si>
  <si>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</si>
  <si>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</si>
  <si>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</si>
  <si>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</si>
  <si>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</si>
  <si>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</si>
  <si>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</si>
  <si>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</si>
  <si>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</si>
  <si>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</si>
  <si>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</si>
  <si>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</si>
  <si>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</si>
  <si>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</si>
  <si>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</si>
  <si>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</si>
  <si>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</si>
  <si>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</si>
  <si>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</si>
  <si>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</si>
  <si>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</si>
  <si>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</si>
  <si>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</si>
  <si>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</si>
  <si>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</si>
  <si>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</si>
  <si>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</si>
  <si>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</si>
  <si>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</si>
  <si>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</si>
  <si>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</si>
  <si>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</si>
  <si>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</si>
  <si>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</si>
  <si>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</si>
  <si>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</si>
  <si>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</si>
  <si>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</si>
  <si>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</si>
  <si>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</si>
  <si>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</si>
  <si>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</si>
  <si>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</si>
  <si>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</si>
  <si>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</si>
  <si>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</si>
  <si>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</si>
  <si>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</si>
  <si>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</si>
  <si>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</si>
  <si>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</si>
  <si>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</si>
  <si>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</si>
  <si>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</si>
  <si>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</si>
  <si>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</si>
  <si>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</si>
  <si>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</si>
  <si>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</si>
  <si>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</si>
  <si>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</si>
  <si>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</si>
  <si>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</si>
  <si>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</si>
  <si>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</si>
  <si>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</si>
  <si>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</si>
  <si>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</si>
  <si>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</si>
  <si>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</si>
  <si>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</si>
  <si>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</si>
  <si>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</si>
  <si>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</si>
  <si>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</si>
  <si>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</si>
  <si>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</si>
  <si>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</si>
  <si>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</si>
  <si>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</si>
  <si>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</si>
  <si>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</si>
  <si>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</si>
  <si>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</si>
  <si>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</si>
  <si>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</si>
  <si>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</si>
  <si>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</si>
  <si>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</si>
  <si>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</si>
  <si>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</si>
  <si>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</si>
  <si>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</si>
  <si>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</si>
  <si>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</si>
  <si>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</si>
  <si>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</si>
  <si>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</si>
  <si>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</si>
  <si>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</si>
  <si>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</si>
  <si>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</si>
  <si>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</si>
  <si>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</si>
  <si>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</si>
  <si>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</si>
  <si>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</si>
  <si>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</si>
  <si>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</si>
  <si>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</si>
  <si>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</si>
  <si>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</si>
  <si>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</si>
  <si>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</si>
  <si>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</si>
  <si>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</si>
  <si>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</si>
  <si>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</si>
  <si>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</si>
  <si>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</si>
  <si>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</si>
  <si>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</si>
  <si>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</si>
  <si>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</si>
  <si>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</si>
  <si>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</si>
  <si>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</si>
  <si>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</si>
  <si>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</si>
  <si>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</si>
  <si>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</si>
  <si>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</si>
  <si>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</si>
  <si>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</si>
  <si>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</si>
  <si>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</si>
  <si>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</si>
  <si>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</si>
  <si>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</si>
  <si>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</si>
  <si>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</si>
  <si>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</si>
  <si>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</si>
  <si>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</si>
  <si>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</si>
  <si>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</si>
  <si>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</si>
  <si>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</si>
  <si>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</si>
  <si>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</si>
  <si>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</si>
  <si>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</si>
  <si>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</si>
  <si>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</si>
  <si>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</si>
  <si>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</si>
  <si>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</si>
  <si>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</si>
  <si>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</si>
  <si>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</si>
  <si>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</si>
  <si>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</si>
  <si>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</si>
  <si>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</si>
  <si>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</si>
  <si>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</si>
  <si>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</si>
  <si>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</si>
  <si>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</si>
  <si>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</si>
  <si>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</si>
  <si>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</si>
  <si>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</si>
  <si>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</si>
  <si>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</si>
  <si>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</si>
  <si>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</si>
  <si>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</si>
  <si>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</si>
  <si>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</si>
  <si>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</si>
  <si>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</si>
  <si>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</si>
  <si>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</si>
  <si>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</si>
  <si>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</si>
  <si>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</si>
  <si>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</si>
  <si>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</si>
  <si>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</si>
  <si>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</si>
  <si>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</si>
  <si>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</si>
  <si>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</si>
  <si>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</si>
  <si>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</si>
  <si>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</si>
  <si>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</si>
  <si>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</si>
  <si>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</si>
  <si>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</si>
  <si>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</si>
  <si>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</si>
  <si>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</si>
  <si>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</si>
  <si>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</si>
  <si>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</si>
  <si>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</si>
  <si>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</si>
  <si>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</si>
  <si>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</si>
  <si>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</si>
  <si>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</si>
  <si>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</si>
  <si>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</si>
  <si>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</si>
  <si>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</si>
  <si>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</si>
  <si>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</si>
  <si>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</si>
  <si>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</si>
  <si>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</si>
  <si>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</si>
  <si>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</si>
  <si>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</si>
  <si>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</si>
  <si>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</si>
  <si>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</si>
  <si>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</si>
  <si>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</si>
  <si>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</si>
  <si>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</si>
  <si>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</si>
  <si>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</si>
  <si>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</si>
  <si>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</si>
  <si>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</si>
  <si>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</si>
  <si>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</si>
  <si>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</si>
  <si>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</si>
  <si>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</si>
  <si>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</si>
  <si>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</si>
  <si>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</si>
  <si>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</si>
  <si>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</si>
  <si>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</si>
  <si>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</si>
  <si>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</si>
  <si>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</si>
  <si>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</si>
  <si>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</si>
  <si>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</si>
  <si>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</si>
  <si>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</si>
  <si>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</si>
  <si>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</si>
  <si>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</si>
  <si>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</si>
  <si>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</si>
  <si>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</si>
  <si>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</si>
  <si>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</si>
  <si>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</si>
  <si>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</si>
  <si>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</si>
  <si>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</si>
  <si>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</si>
  <si>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</si>
  <si>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</si>
  <si>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</si>
  <si>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</si>
  <si>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</si>
  <si>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</si>
  <si>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</si>
  <si>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</si>
  <si>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</si>
  <si>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</si>
  <si>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</si>
  <si>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</si>
  <si>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</si>
  <si>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</si>
  <si>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</si>
  <si>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</si>
  <si>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</si>
  <si>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</si>
  <si>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</si>
  <si>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</si>
  <si>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</si>
  <si>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</si>
  <si>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</si>
  <si>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</si>
  <si>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</si>
  <si>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</si>
  <si>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</si>
  <si>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</si>
  <si>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</si>
  <si>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</si>
  <si>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</si>
  <si>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</si>
  <si>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</si>
  <si>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</si>
  <si>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</si>
  <si>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</si>
  <si>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</si>
  <si>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</si>
  <si>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</si>
  <si>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</si>
  <si>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</si>
  <si>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</si>
  <si>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</si>
  <si>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</si>
  <si>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</si>
  <si>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</si>
  <si>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</si>
  <si>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</si>
  <si>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</si>
  <si>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</si>
  <si>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</si>
  <si>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</si>
  <si>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</si>
  <si>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</si>
  <si>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</si>
  <si>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</si>
  <si>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</si>
  <si>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</si>
  <si>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</si>
  <si>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</si>
  <si>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</si>
  <si>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</si>
  <si>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</si>
  <si>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</si>
  <si>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</si>
  <si>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</si>
  <si>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</si>
  <si>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</si>
  <si>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</si>
  <si>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</si>
  <si>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</si>
  <si>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</si>
  <si>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</si>
  <si>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</si>
  <si>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</si>
  <si>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</si>
  <si>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</si>
  <si>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</si>
  <si>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</si>
  <si>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</si>
  <si>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</si>
  <si>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</si>
  <si>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</si>
  <si>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</si>
  <si>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</si>
  <si>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</si>
  <si>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</si>
  <si>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</si>
  <si>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</si>
  <si>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</si>
  <si>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</si>
  <si>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</si>
  <si>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</si>
  <si>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</si>
  <si>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</si>
  <si>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</si>
  <si>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</si>
  <si>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</si>
  <si>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</si>
  <si>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</si>
  <si>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</si>
  <si>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</si>
  <si>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</si>
  <si>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</si>
  <si>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</si>
  <si>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</si>
  <si>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</si>
  <si>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</si>
  <si>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</si>
  <si>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</si>
  <si>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</si>
  <si>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</si>
  <si>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</si>
  <si>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</si>
  <si>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</si>
  <si>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</si>
  <si>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</si>
  <si>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</si>
  <si>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</si>
  <si>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</si>
  <si>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</si>
  <si>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</si>
  <si>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</si>
  <si>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</si>
  <si>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</si>
  <si>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</si>
  <si>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</si>
  <si>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</si>
  <si>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</si>
  <si>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</si>
  <si>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</si>
  <si>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</si>
  <si>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</si>
  <si>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</si>
  <si>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</si>
  <si>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</si>
  <si>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</si>
  <si>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</si>
  <si>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</si>
  <si>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</si>
  <si>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</si>
  <si>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</si>
  <si>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</si>
  <si>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</si>
  <si>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</si>
  <si>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</si>
  <si>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</si>
  <si>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</si>
  <si>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</si>
  <si>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</si>
  <si>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</si>
  <si>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</si>
  <si>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</si>
  <si>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</si>
  <si>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</si>
  <si>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</si>
  <si>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</si>
  <si>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</si>
  <si>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</si>
  <si>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</si>
  <si>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</si>
  <si>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</si>
  <si>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</si>
  <si>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</si>
  <si>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</si>
  <si>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</si>
  <si>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</si>
  <si>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</si>
  <si>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</si>
  <si>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</si>
  <si>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</si>
  <si>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</si>
  <si>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</si>
  <si>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</si>
  <si>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</si>
  <si>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</si>
  <si>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</si>
  <si>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</si>
  <si>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</si>
  <si>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</si>
  <si>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</si>
  <si>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</si>
  <si>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</si>
  <si>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</si>
  <si>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</si>
  <si>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</si>
  <si>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</si>
  <si>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</si>
  <si>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</si>
  <si>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</si>
  <si>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</si>
  <si>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</si>
  <si>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</si>
  <si>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</si>
  <si>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</si>
  <si>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</si>
  <si>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</si>
  <si>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</si>
  <si>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</si>
  <si>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</si>
  <si>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</si>
  <si>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</si>
  <si>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</si>
  <si>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</si>
  <si>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</si>
  <si>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</si>
  <si>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</si>
  <si>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</si>
  <si>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</si>
  <si>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</si>
  <si>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</si>
  <si>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</si>
  <si>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</si>
  <si>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</si>
  <si>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</si>
  <si>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</si>
  <si>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</si>
  <si>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</si>
  <si>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</si>
  <si>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</si>
  <si>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</si>
  <si>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</si>
  <si>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</si>
  <si>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</si>
  <si>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</si>
  <si>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</si>
  <si>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</si>
  <si>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</si>
  <si>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</si>
  <si>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</si>
  <si>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</si>
  <si>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</si>
  <si>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</si>
  <si>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</si>
  <si>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</si>
  <si>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</si>
  <si>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</si>
  <si>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</si>
  <si>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</si>
  <si>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</si>
  <si>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</si>
  <si>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</si>
  <si>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</si>
  <si>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</si>
  <si>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</si>
  <si>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</si>
  <si>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</si>
  <si>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</si>
  <si>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</si>
  <si>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</si>
  <si>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</si>
  <si>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</si>
  <si>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</si>
  <si>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</si>
  <si>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</si>
  <si>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</si>
  <si>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</si>
  <si>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</si>
  <si>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</si>
  <si>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</si>
  <si>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</si>
  <si>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</si>
  <si>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</si>
  <si>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</si>
  <si>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</si>
  <si>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</si>
  <si>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</si>
  <si>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</si>
  <si>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</si>
  <si>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</si>
  <si>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</si>
  <si>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</si>
  <si>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</si>
  <si>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</si>
  <si>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</si>
  <si>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</si>
  <si>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</si>
  <si>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</si>
  <si>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</si>
  <si>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</si>
  <si>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</si>
  <si>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</si>
  <si>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</si>
  <si>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</si>
  <si>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</si>
  <si>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</si>
  <si>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</si>
  <si>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</si>
  <si>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</si>
  <si>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</si>
  <si>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</si>
  <si>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</si>
  <si>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</si>
  <si>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</si>
  <si>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</si>
  <si>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</si>
  <si>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</si>
  <si>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</si>
  <si>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</si>
  <si>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</si>
  <si>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</si>
  <si>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</si>
  <si>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</si>
  <si>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</si>
  <si>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</si>
  <si>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</si>
  <si>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</si>
  <si>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</si>
  <si>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</si>
  <si>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</si>
  <si>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</si>
  <si>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</si>
  <si>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</si>
  <si>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</si>
  <si>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</si>
  <si>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</si>
  <si>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</si>
  <si>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</si>
  <si>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</si>
  <si>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</si>
  <si>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</si>
  <si>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</si>
  <si>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</si>
  <si>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</si>
  <si>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</si>
  <si>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</si>
  <si>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</si>
  <si>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</si>
  <si>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</si>
  <si>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</si>
  <si>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</si>
  <si>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</si>
  <si>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</si>
  <si>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</si>
  <si>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</si>
  <si>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</si>
  <si>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</si>
  <si>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</si>
  <si>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</si>
  <si>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</si>
  <si>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</si>
  <si>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</si>
  <si>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</si>
  <si>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</si>
  <si>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</si>
  <si>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</si>
  <si>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</si>
  <si>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</si>
  <si>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</si>
  <si>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</si>
  <si>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</si>
  <si>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</si>
  <si>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</si>
  <si>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</si>
  <si>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</si>
  <si>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</si>
  <si>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</si>
  <si>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</si>
  <si>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</si>
  <si>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</si>
  <si>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</si>
  <si>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</si>
  <si>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</si>
  <si>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</si>
  <si>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</si>
  <si>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</si>
  <si>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</si>
  <si>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</si>
  <si>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</si>
  <si>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</si>
  <si>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</si>
  <si>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</si>
  <si>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</si>
  <si>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</si>
  <si>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</si>
  <si>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</si>
  <si>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</si>
  <si>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</si>
  <si>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</si>
  <si>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</si>
  <si>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</si>
  <si>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</si>
  <si>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</si>
  <si>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</si>
  <si>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</si>
  <si>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</si>
  <si>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</si>
  <si>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</si>
  <si>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</si>
  <si>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</si>
  <si>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</si>
  <si>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</si>
  <si>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</si>
  <si>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</si>
  <si>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</si>
  <si>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</si>
  <si>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</si>
  <si>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</si>
  <si>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</si>
  <si>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</si>
  <si>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</si>
  <si>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</si>
  <si>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</si>
  <si>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</si>
  <si>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</si>
  <si>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</si>
  <si>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</si>
  <si>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</si>
  <si>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</si>
  <si>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</si>
  <si>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</si>
  <si>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</si>
  <si>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</si>
  <si>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</si>
  <si>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</si>
  <si>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</si>
  <si>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</si>
  <si>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</si>
  <si>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</si>
  <si>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</si>
  <si>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</si>
  <si>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</si>
  <si>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</si>
  <si>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</si>
  <si>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</si>
  <si>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</si>
  <si>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</si>
  <si>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</si>
  <si>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</si>
  <si>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</si>
  <si>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</si>
  <si>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</si>
  <si>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</si>
  <si>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</si>
  <si>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</si>
  <si>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</si>
  <si>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</si>
  <si>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</si>
  <si>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</si>
  <si>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</si>
  <si>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</si>
  <si>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</si>
  <si>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</si>
  <si>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</si>
  <si>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</si>
  <si>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</si>
  <si>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</si>
  <si>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</si>
  <si>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</si>
  <si>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</si>
  <si>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</si>
  <si>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</si>
  <si>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</si>
  <si>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</si>
  <si>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</si>
  <si>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</si>
  <si>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</si>
  <si>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</si>
  <si>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</si>
  <si>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</si>
  <si>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</si>
  <si>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</si>
  <si>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</si>
  <si>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</si>
  <si>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</si>
  <si>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</si>
  <si>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</si>
  <si>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</si>
  <si>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</si>
  <si>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</si>
  <si>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</si>
  <si>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</si>
  <si>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</si>
  <si>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</si>
  <si>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</si>
  <si>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</si>
  <si>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</si>
  <si>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</si>
  <si>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</si>
  <si>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</si>
  <si>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</si>
  <si>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</si>
  <si>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</si>
  <si>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</si>
  <si>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</si>
  <si>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</si>
  <si>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</si>
  <si>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</si>
  <si>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</si>
  <si>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</si>
  <si>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</si>
  <si>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</si>
  <si>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</si>
  <si>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</si>
  <si>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</si>
  <si>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</si>
  <si>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</si>
  <si>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</si>
  <si>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</si>
  <si>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</si>
  <si>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</si>
  <si>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</si>
  <si>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</si>
  <si>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</si>
  <si>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</si>
  <si>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</si>
  <si>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</si>
  <si>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</si>
  <si>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</si>
  <si>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</si>
  <si>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</si>
  <si>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</si>
  <si>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</si>
  <si>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</si>
  <si>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</si>
  <si>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</si>
  <si>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</si>
  <si>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</si>
  <si>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</si>
  <si>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</si>
  <si>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</si>
  <si>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</si>
  <si>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</si>
  <si>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</si>
  <si>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</si>
  <si>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</si>
  <si>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</si>
  <si>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</si>
  <si>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</si>
  <si>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</si>
  <si>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</si>
  <si>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</si>
  <si>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</si>
  <si>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</si>
  <si>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</si>
  <si>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</si>
  <si>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</si>
  <si>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</si>
  <si>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</si>
  <si>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</si>
  <si>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</si>
  <si>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</si>
  <si>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</si>
  <si>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</si>
  <si>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</si>
  <si>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</si>
  <si>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</si>
  <si>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</si>
  <si>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</si>
  <si>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</si>
  <si>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</si>
  <si>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</si>
  <si>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</si>
  <si>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</si>
  <si>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</si>
  <si>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</si>
  <si>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</si>
  <si>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</si>
  <si>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</si>
  <si>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</si>
  <si>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</si>
  <si>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</si>
  <si>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</si>
  <si>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</si>
  <si>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</si>
  <si>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</si>
  <si>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</si>
  <si>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</si>
  <si>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</si>
  <si>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</si>
  <si>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</si>
  <si>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</si>
  <si>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</si>
  <si>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</si>
  <si>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</si>
  <si>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</si>
  <si>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</si>
  <si>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</si>
  <si>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</si>
  <si>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</si>
  <si>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</si>
  <si>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</si>
  <si>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</si>
  <si>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</si>
  <si>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</si>
  <si>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</si>
  <si>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</si>
  <si>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</si>
  <si>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</si>
  <si>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</si>
  <si>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</si>
  <si>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</si>
  <si>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</si>
  <si>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</si>
  <si>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</si>
  <si>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</si>
  <si>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</si>
  <si>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</si>
  <si>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</si>
  <si>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</si>
  <si>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</si>
  <si>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</si>
  <si>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</si>
  <si>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</si>
  <si>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</si>
  <si>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</si>
  <si>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</si>
  <si>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</si>
  <si>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</si>
  <si>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</si>
  <si>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</si>
  <si>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</si>
  <si>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</si>
  <si>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</si>
  <si>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</si>
  <si>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</si>
  <si>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</si>
  <si>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</si>
  <si>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</si>
  <si>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</si>
  <si>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</si>
  <si>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</si>
  <si>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</si>
  <si>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</si>
  <si>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</si>
  <si>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</si>
  <si>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</si>
  <si>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</si>
  <si>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</si>
  <si>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</si>
  <si>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</si>
  <si>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</si>
  <si>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</si>
  <si>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</si>
  <si>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</si>
  <si>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</si>
  <si>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</si>
  <si>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</si>
  <si>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</si>
  <si>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</si>
  <si>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</si>
  <si>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</si>
  <si>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</si>
  <si>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</si>
  <si>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</si>
  <si>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</si>
  <si>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</si>
  <si>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</si>
  <si>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</si>
  <si>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</si>
  <si>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</si>
  <si>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</si>
  <si>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</si>
  <si>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</si>
  <si>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</si>
  <si>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</si>
  <si>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</si>
  <si>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</si>
  <si>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</si>
  <si>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</si>
  <si>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</si>
  <si>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</si>
  <si>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</si>
  <si>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</si>
  <si>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</si>
  <si>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</si>
  <si>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</si>
  <si>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</si>
  <si>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</si>
  <si>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</si>
  <si>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</si>
  <si>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</si>
  <si>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</si>
  <si>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</si>
  <si>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</si>
  <si>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</si>
  <si>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</si>
  <si>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</si>
  <si>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</si>
  <si>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</si>
  <si>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</si>
  <si>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</si>
  <si>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</si>
  <si>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</si>
  <si>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</si>
  <si>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</si>
  <si>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</si>
  <si>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</si>
  <si>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</si>
  <si>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</si>
  <si>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</si>
  <si>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</si>
  <si>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</si>
  <si>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</si>
  <si>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</si>
  <si>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</si>
  <si>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</si>
  <si>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</si>
  <si>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</si>
  <si>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</si>
  <si>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</si>
  <si>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</si>
  <si>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</si>
  <si>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</si>
  <si>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</si>
  <si>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</si>
  <si>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</si>
  <si>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</si>
  <si>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</si>
  <si>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</si>
  <si>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</si>
  <si>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</si>
  <si>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</si>
  <si>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</si>
  <si>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</si>
  <si>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</si>
  <si>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</si>
  <si>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</si>
  <si>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</si>
  <si>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</si>
  <si>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</si>
  <si>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</si>
  <si>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</si>
  <si>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</si>
  <si>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</si>
  <si>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</si>
  <si>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</si>
  <si>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</si>
  <si>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</si>
  <si>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</si>
  <si>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</si>
  <si>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</si>
  <si>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</si>
  <si>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</si>
  <si>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</si>
  <si>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</si>
  <si>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</si>
  <si>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</si>
  <si>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</si>
  <si>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</si>
  <si>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</si>
  <si>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</si>
  <si>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</si>
  <si>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</si>
  <si>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</si>
  <si>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</si>
  <si>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</si>
  <si>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</si>
  <si>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</si>
  <si>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</si>
  <si>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</si>
  <si>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</si>
  <si>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</si>
  <si>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</si>
  <si>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</si>
  <si>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</si>
  <si>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</si>
  <si>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</si>
  <si>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</si>
  <si>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</si>
  <si>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</si>
  <si>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</si>
  <si>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</si>
  <si>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</si>
  <si>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</si>
  <si>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</si>
  <si>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</si>
  <si>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</si>
  <si>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</si>
  <si>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</si>
  <si>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</si>
  <si>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</si>
  <si>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</si>
  <si>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</si>
  <si>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</si>
  <si>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</si>
  <si>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</si>
  <si>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</si>
  <si>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</si>
  <si>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</si>
  <si>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</si>
  <si>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</si>
  <si>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</si>
  <si>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</si>
  <si>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</si>
  <si>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</si>
  <si>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</si>
  <si>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</si>
  <si>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</si>
  <si>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</si>
  <si>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</si>
  <si>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</si>
  <si>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</si>
  <si>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</si>
  <si>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</si>
  <si>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</si>
  <si>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</si>
  <si>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</si>
  <si>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</si>
  <si>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</si>
  <si>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</si>
  <si>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</si>
  <si>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</si>
  <si>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</si>
  <si>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</si>
  <si>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</si>
  <si>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</si>
  <si>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</si>
  <si>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</si>
  <si>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</si>
  <si>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</si>
  <si>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</si>
  <si>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</si>
  <si>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</si>
  <si>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</si>
  <si>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</si>
  <si>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</si>
  <si>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</si>
  <si>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</si>
  <si>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</si>
  <si>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</si>
  <si>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</si>
  <si>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</si>
  <si>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</si>
  <si>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</si>
  <si>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</si>
  <si>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</si>
  <si>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</si>
  <si>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</si>
  <si>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</si>
  <si>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</si>
  <si>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</si>
  <si>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</si>
  <si>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</si>
  <si>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</si>
  <si>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</si>
  <si>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</si>
  <si>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</si>
  <si>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</si>
  <si>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</si>
  <si>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</si>
  <si>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</si>
  <si>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</si>
  <si>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</si>
  <si>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</si>
  <si>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</si>
  <si>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</si>
  <si>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</si>
  <si>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</si>
  <si>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</si>
  <si>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</si>
  <si>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</si>
  <si>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</si>
  <si>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</si>
  <si>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</si>
  <si>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</si>
  <si>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</si>
  <si>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</si>
  <si>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</si>
  <si>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</si>
  <si>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</si>
  <si>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</si>
  <si>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</si>
  <si>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</si>
  <si>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</si>
  <si>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</si>
  <si>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</si>
  <si>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</si>
  <si>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</si>
  <si>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</si>
  <si>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</si>
  <si>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</si>
  <si>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</si>
  <si>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</si>
  <si>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</si>
  <si>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</si>
  <si>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</si>
  <si>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</si>
  <si>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</si>
  <si>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</si>
  <si>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</si>
  <si>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</si>
  <si>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</si>
  <si>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</si>
  <si>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</si>
  <si>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</si>
  <si>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</si>
  <si>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</si>
  <si>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</si>
  <si>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</si>
  <si>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</si>
  <si>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</si>
  <si>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</si>
  <si>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</si>
  <si>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</si>
  <si>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</si>
  <si>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</si>
  <si>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</si>
  <si>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</si>
  <si>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</si>
  <si>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</si>
  <si>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</si>
  <si>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</si>
  <si>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</si>
  <si>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</si>
  <si>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</si>
  <si>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</si>
  <si>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</si>
  <si>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</si>
  <si>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</si>
  <si>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</si>
  <si>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</si>
  <si>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</si>
  <si>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</si>
  <si>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</si>
  <si>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</si>
  <si>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</si>
  <si>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</si>
  <si>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</si>
  <si>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</si>
  <si>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</si>
  <si>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</si>
  <si>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</si>
  <si>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</si>
  <si>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</si>
  <si>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</si>
  <si>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</si>
  <si>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</si>
  <si>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</si>
  <si>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</si>
  <si>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</si>
  <si>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</si>
  <si>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</si>
  <si>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</si>
  <si>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</si>
  <si>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</si>
  <si>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</si>
  <si>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</si>
  <si>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</si>
  <si>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</si>
  <si>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</si>
  <si>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</si>
  <si>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</si>
  <si>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</si>
  <si>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</si>
  <si>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</si>
  <si>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</si>
  <si>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</si>
  <si>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</si>
  <si>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</si>
  <si>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</si>
  <si>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</si>
  <si>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</si>
  <si>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</si>
  <si>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</si>
  <si>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</si>
  <si>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</si>
  <si>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</si>
  <si>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</si>
  <si>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</si>
  <si>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</si>
  <si>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</si>
  <si>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</si>
  <si>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</si>
  <si>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</si>
  <si>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</si>
  <si>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</si>
  <si>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</si>
  <si>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</si>
  <si>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</si>
  <si>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</si>
  <si>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</si>
  <si>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</si>
  <si>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</si>
  <si>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</si>
  <si>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</si>
  <si>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</si>
  <si>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</si>
  <si>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</si>
  <si>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</si>
  <si>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</si>
  <si>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</si>
  <si>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</si>
  <si>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</si>
  <si>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</si>
  <si>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</si>
  <si>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</si>
  <si>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</si>
  <si>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</si>
  <si>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</si>
  <si>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</si>
  <si>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</si>
  <si>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</si>
  <si>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</si>
  <si>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</si>
  <si>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</si>
  <si>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</si>
  <si>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</si>
  <si>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</si>
  <si>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</si>
  <si>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</si>
  <si>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</si>
  <si>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</si>
  <si>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</si>
  <si>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</si>
  <si>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</si>
  <si>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</si>
  <si>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</si>
  <si>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</si>
  <si>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</si>
  <si>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</si>
  <si>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</si>
  <si>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</si>
  <si>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</si>
  <si>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</si>
  <si>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</si>
  <si>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</si>
  <si>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</si>
  <si>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</si>
  <si>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</si>
  <si>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</si>
  <si>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</si>
  <si>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</si>
  <si>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</si>
  <si>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</si>
  <si>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</si>
  <si>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</si>
  <si>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</si>
  <si>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</si>
  <si>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</si>
  <si>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</si>
  <si>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</si>
  <si>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</si>
  <si>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</si>
  <si>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</si>
  <si>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</si>
  <si>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</si>
  <si>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</si>
  <si>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</si>
  <si>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</si>
  <si>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</si>
  <si>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</si>
  <si>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</si>
  <si>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</si>
  <si>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</si>
  <si>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</si>
  <si>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</si>
  <si>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</si>
  <si>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</si>
  <si>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</si>
  <si>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</si>
  <si>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</si>
  <si>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</si>
  <si>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</si>
  <si>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</si>
  <si>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</si>
  <si>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</si>
  <si>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</si>
  <si>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</si>
  <si>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</si>
  <si>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</si>
  <si>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</si>
  <si>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</si>
  <si>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</si>
  <si>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</si>
  <si>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</si>
  <si>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</si>
  <si>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</si>
  <si>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</si>
  <si>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</si>
  <si>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</si>
  <si>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</si>
  <si>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</si>
  <si>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</si>
  <si>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</si>
  <si>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</si>
  <si>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</si>
  <si>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</si>
  <si>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</si>
  <si>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</si>
  <si>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</si>
  <si>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</si>
  <si>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</si>
  <si>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</si>
  <si>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</si>
  <si>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</si>
  <si>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</si>
  <si>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</si>
  <si>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</si>
  <si>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</si>
  <si>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</si>
  <si>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</si>
  <si>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</si>
  <si>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</si>
  <si>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</si>
  <si>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</si>
  <si>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</si>
  <si>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</si>
  <si>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</si>
  <si>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</si>
  <si>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</si>
  <si>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</si>
  <si>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</si>
  <si>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</si>
  <si>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</si>
  <si>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</si>
  <si>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</si>
  <si>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</si>
  <si>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</si>
  <si>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</si>
  <si>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</si>
  <si>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</si>
  <si>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</si>
  <si>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</si>
  <si>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</si>
  <si>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</si>
  <si>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</si>
  <si>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</si>
  <si>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</si>
  <si>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</si>
  <si>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</si>
  <si>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</si>
  <si>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</si>
  <si>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</si>
  <si>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</si>
  <si>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</si>
  <si>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</si>
  <si>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</si>
  <si>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</si>
  <si>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</si>
  <si>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</si>
  <si>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</si>
  <si>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</si>
  <si>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</si>
  <si>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</si>
  <si>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</si>
  <si>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</si>
  <si>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</si>
  <si>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</si>
  <si>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</si>
  <si>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</si>
  <si>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</si>
  <si>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</si>
  <si>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</si>
  <si>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</si>
  <si>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</si>
  <si>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</si>
  <si>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</si>
  <si>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</si>
  <si>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</si>
  <si>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</si>
  <si>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</si>
  <si>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</si>
  <si>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</si>
  <si>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</si>
  <si>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</si>
  <si>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</si>
  <si>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</si>
  <si>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</si>
  <si>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</si>
  <si>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</si>
  <si>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</si>
  <si>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</si>
  <si>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</si>
  <si>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</si>
  <si>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</si>
  <si>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</si>
  <si>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</si>
  <si>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</si>
  <si>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</si>
  <si>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</si>
  <si>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</si>
  <si>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</si>
  <si>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</si>
  <si>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</si>
  <si>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</si>
  <si>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</si>
  <si>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</si>
  <si>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</si>
  <si>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</si>
  <si>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</si>
  <si>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</si>
  <si>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</si>
  <si>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</si>
  <si>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</si>
  <si>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</si>
  <si>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</si>
  <si>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</si>
  <si>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</si>
  <si>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</si>
  <si>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</si>
  <si>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</si>
  <si>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</si>
  <si>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</si>
  <si>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</si>
  <si>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</si>
  <si>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</si>
  <si>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</si>
  <si>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</si>
  <si>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</si>
  <si>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</si>
  <si>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</si>
  <si>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</si>
  <si>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</si>
  <si>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</si>
  <si>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</si>
  <si>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</si>
  <si>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</si>
  <si>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</si>
  <si>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</si>
  <si>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</si>
  <si>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</si>
  <si>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</si>
  <si>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</si>
  <si>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</si>
  <si>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</si>
  <si>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</si>
  <si>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</si>
  <si>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</si>
  <si>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</si>
  <si>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</si>
  <si>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</si>
  <si>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</si>
  <si>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</si>
  <si>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</si>
  <si>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</si>
  <si>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</si>
  <si>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</si>
  <si>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</si>
  <si>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</si>
  <si>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</si>
  <si>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</si>
  <si>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</si>
  <si>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</si>
  <si>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</si>
  <si>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</si>
  <si>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</si>
  <si>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</si>
  <si>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</si>
  <si>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</si>
  <si>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</si>
  <si>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</si>
  <si>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</si>
  <si>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</si>
  <si>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</si>
  <si>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</si>
  <si>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</si>
  <si>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</si>
  <si>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</si>
  <si>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</si>
  <si>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</si>
  <si>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</si>
  <si>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</si>
  <si>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</si>
  <si>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</si>
  <si>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</si>
  <si>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</si>
  <si>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</si>
  <si>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</si>
  <si>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</si>
  <si>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</si>
  <si>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</si>
  <si>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</si>
  <si>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</si>
  <si>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</si>
  <si>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</si>
  <si>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</si>
  <si>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</si>
  <si>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</si>
  <si>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</si>
  <si>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</si>
  <si>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</si>
  <si>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</si>
  <si>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</si>
  <si>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</si>
  <si>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</si>
  <si>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</si>
  <si>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</si>
  <si>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</si>
  <si>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</si>
  <si>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</si>
  <si>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</si>
  <si>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</si>
  <si>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</si>
  <si>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</si>
  <si>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</si>
  <si>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</si>
  <si>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</si>
  <si>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</si>
  <si>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</si>
  <si>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</si>
  <si>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</si>
  <si>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</si>
  <si>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</si>
  <si>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</si>
  <si>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</si>
  <si>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</si>
  <si>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</si>
  <si>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</si>
  <si>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</si>
  <si>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</si>
  <si>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</si>
  <si>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</si>
  <si>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</si>
  <si>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</si>
  <si>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</si>
  <si>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</si>
  <si>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</si>
  <si>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</si>
  <si>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</si>
  <si>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</si>
  <si>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</si>
  <si>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</si>
  <si>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</si>
  <si>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</si>
  <si>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</si>
  <si>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</si>
  <si>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</si>
  <si>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</si>
  <si>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</si>
  <si>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</si>
  <si>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</si>
  <si>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</si>
  <si>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</si>
  <si>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</si>
  <si>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</si>
  <si>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</si>
  <si>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</si>
  <si>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</si>
  <si>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</si>
  <si>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</si>
  <si>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</si>
  <si>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</si>
  <si>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</si>
  <si>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</si>
  <si>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</si>
  <si>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</si>
  <si>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</si>
  <si>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</si>
  <si>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</si>
  <si>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</si>
  <si>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</si>
  <si>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</si>
  <si>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</si>
  <si>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</si>
  <si>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</si>
  <si>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</si>
  <si>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</si>
  <si>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</si>
  <si>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</si>
  <si>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</si>
  <si>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</si>
  <si>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</si>
  <si>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</si>
  <si>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</si>
  <si>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</si>
  <si>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</si>
  <si>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</si>
  <si>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</si>
  <si>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</si>
  <si>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</si>
  <si>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</si>
  <si>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</si>
  <si>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</si>
  <si>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</si>
  <si>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</si>
  <si>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</si>
  <si>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</si>
  <si>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</si>
  <si>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</si>
  <si>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</si>
  <si>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</si>
  <si>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</si>
  <si>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</si>
  <si>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</si>
  <si>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</si>
  <si>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</si>
  <si>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</si>
  <si>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</si>
  <si>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</si>
  <si>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</si>
  <si>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</si>
  <si>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</si>
  <si>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</si>
  <si>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</si>
  <si>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</si>
  <si>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</si>
  <si>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</si>
  <si>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</si>
  <si>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</si>
  <si>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</si>
  <si>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</si>
  <si>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</si>
  <si>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</si>
  <si>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</si>
  <si>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</si>
  <si>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</si>
  <si>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</si>
  <si>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</si>
  <si>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</si>
  <si>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</si>
  <si>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</si>
  <si>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</si>
  <si>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</si>
  <si>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</si>
  <si>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</si>
  <si>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</si>
  <si>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</si>
  <si>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</si>
  <si>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</si>
  <si>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</si>
  <si>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</si>
  <si>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</si>
  <si>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</si>
  <si>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</si>
  <si>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</si>
  <si>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</si>
  <si>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</si>
  <si>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</si>
  <si>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</si>
  <si>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</si>
  <si>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</si>
  <si>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</si>
  <si>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</si>
  <si>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</si>
  <si>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</si>
  <si>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</si>
  <si>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</si>
  <si>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</si>
  <si>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</si>
  <si>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</si>
  <si>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</si>
  <si>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</si>
  <si>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</si>
  <si>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</si>
  <si>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</si>
  <si>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</si>
  <si>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</si>
  <si>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</si>
  <si>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</si>
  <si>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</si>
  <si>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</si>
  <si>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</si>
  <si>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</si>
  <si>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</si>
  <si>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</si>
  <si>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</si>
  <si>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</si>
  <si>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</si>
  <si>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</si>
  <si>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</si>
  <si>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</si>
  <si>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</si>
  <si>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</si>
  <si>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</si>
  <si>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</si>
  <si>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</si>
  <si>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</si>
  <si>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</si>
  <si>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</si>
  <si>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</si>
  <si>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</si>
  <si>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</si>
  <si>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</si>
  <si>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</si>
  <si>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</si>
  <si>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</si>
  <si>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</si>
  <si>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</si>
  <si>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</si>
  <si>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</si>
  <si>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</si>
  <si>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</si>
  <si>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</si>
  <si>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</si>
  <si>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</si>
  <si>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</si>
  <si>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</si>
  <si>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</si>
  <si>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</si>
  <si>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</si>
  <si>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</si>
  <si>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</si>
  <si>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</si>
  <si>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</si>
  <si>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</si>
  <si>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</si>
  <si>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</si>
  <si>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</si>
  <si>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</si>
  <si>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</si>
  <si>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</si>
  <si>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</si>
  <si>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</si>
  <si>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</si>
  <si>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</si>
  <si>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</si>
  <si>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</si>
  <si>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</si>
  <si>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</si>
  <si>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</si>
  <si>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</si>
  <si>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</si>
  <si>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</si>
  <si>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</si>
  <si>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</si>
  <si>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</si>
  <si>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</si>
  <si>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</si>
  <si>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</si>
  <si>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</si>
  <si>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</si>
  <si>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</si>
  <si>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</si>
  <si>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</si>
  <si>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</si>
  <si>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</si>
  <si>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</si>
  <si>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</si>
  <si>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</si>
  <si>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</si>
  <si>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</si>
  <si>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</si>
  <si>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</si>
  <si>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</si>
  <si>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</si>
  <si>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</si>
  <si>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</si>
  <si>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</si>
  <si>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</si>
  <si>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</si>
  <si>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</si>
  <si>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</si>
  <si>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</si>
  <si>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</si>
  <si>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</si>
  <si>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</si>
  <si>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</si>
  <si>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</si>
  <si>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</si>
  <si>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</si>
  <si>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</si>
  <si>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</si>
  <si>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</si>
  <si>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</si>
  <si>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</si>
  <si>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</si>
  <si>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</si>
  <si>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</si>
  <si>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</si>
  <si>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</si>
  <si>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</si>
  <si>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</si>
  <si>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</si>
  <si>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</si>
  <si>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</si>
  <si>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</si>
  <si>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</si>
  <si>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</si>
  <si>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</si>
  <si>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</si>
  <si>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</si>
  <si>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</si>
  <si>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</si>
  <si>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</si>
  <si>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</si>
  <si>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</si>
  <si>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</si>
  <si>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</si>
  <si>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</si>
  <si>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</si>
  <si>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</si>
  <si>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</si>
  <si>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</si>
  <si>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</si>
  <si>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</si>
  <si>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</si>
  <si>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</si>
  <si>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</si>
  <si>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</si>
  <si>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</si>
  <si>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</si>
  <si>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</si>
  <si>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</si>
  <si>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</si>
  <si>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</si>
  <si>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</si>
  <si>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</si>
  <si>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</si>
  <si>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</si>
  <si>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</si>
  <si>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</si>
  <si>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</si>
  <si>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</si>
  <si>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</si>
  <si>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</si>
  <si>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</si>
  <si>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</si>
  <si>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</si>
  <si>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</si>
  <si>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</si>
  <si>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</si>
  <si>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</si>
  <si>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</si>
  <si>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</si>
  <si>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</si>
  <si>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</si>
  <si>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</si>
  <si>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</si>
  <si>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</si>
  <si>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</si>
  <si>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</si>
  <si>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</si>
  <si>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</si>
  <si>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</si>
  <si>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</si>
  <si>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</si>
  <si>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</si>
  <si>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</si>
  <si>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</si>
  <si>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</si>
  <si>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</si>
  <si>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</si>
  <si>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</si>
  <si>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</si>
  <si>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</si>
  <si>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</si>
  <si>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</si>
  <si>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</si>
  <si>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</si>
  <si>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</si>
  <si>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</si>
  <si>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</si>
  <si>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</si>
  <si>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</si>
  <si>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</si>
  <si>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</si>
  <si>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</si>
  <si>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</si>
  <si>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</si>
  <si>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</si>
  <si>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</si>
  <si>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</si>
  <si>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</si>
  <si>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</si>
  <si>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</si>
  <si>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</si>
  <si>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</si>
  <si>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</si>
  <si>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</si>
  <si>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</si>
  <si>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</si>
  <si>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</si>
  <si>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</si>
  <si>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</si>
  <si>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</si>
  <si>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</si>
  <si>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</si>
  <si>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</si>
  <si>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</si>
  <si>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</si>
  <si>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</si>
  <si>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</si>
  <si>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</si>
  <si>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</si>
  <si>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</si>
  <si>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</si>
  <si>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</si>
  <si>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</si>
  <si>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</si>
  <si>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</si>
  <si>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</si>
  <si>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</si>
  <si>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</si>
  <si>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</si>
  <si>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</si>
  <si>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</si>
  <si>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</si>
  <si>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</si>
  <si>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</si>
  <si>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</si>
  <si>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</si>
  <si>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</si>
  <si>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</si>
  <si>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</si>
  <si>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</si>
  <si>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</si>
  <si>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</si>
  <si>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</si>
  <si>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</si>
  <si>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</si>
  <si>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</si>
  <si>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</si>
  <si>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</si>
  <si>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</si>
  <si>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</si>
  <si>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</si>
  <si>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</si>
  <si>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</si>
  <si>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</si>
  <si>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</si>
  <si>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</si>
  <si>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</si>
  <si>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</si>
  <si>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</si>
  <si>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</si>
  <si>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</si>
  <si>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</si>
  <si>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</si>
  <si>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</si>
  <si>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</si>
  <si>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</si>
  <si>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</si>
  <si>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</si>
  <si>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</si>
  <si>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</si>
  <si>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</si>
  <si>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</si>
  <si>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</si>
  <si>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</si>
  <si>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</si>
  <si>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</si>
  <si>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</si>
  <si>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</si>
  <si>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</si>
  <si>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</si>
  <si>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</si>
  <si>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</si>
  <si>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</si>
  <si>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</si>
  <si>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</si>
  <si>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</si>
  <si>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</si>
  <si>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</si>
  <si>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</si>
  <si>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</si>
  <si>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</si>
  <si>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</si>
  <si>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</si>
  <si>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</si>
  <si>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</si>
  <si>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</si>
  <si>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</si>
  <si>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</si>
  <si>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</si>
  <si>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</si>
  <si>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</si>
  <si>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</si>
  <si>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</si>
  <si>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</si>
  <si>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</si>
  <si>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</si>
  <si>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</si>
  <si>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</si>
  <si>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</si>
  <si>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</si>
  <si>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</si>
  <si>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</si>
  <si>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</si>
  <si>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</si>
  <si>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</si>
  <si>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</si>
  <si>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</si>
  <si>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</si>
  <si>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</si>
  <si>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</si>
  <si>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</si>
  <si>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</si>
  <si>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</si>
  <si>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</si>
  <si>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</si>
  <si>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</si>
  <si>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</si>
  <si>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</si>
  <si>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</si>
  <si>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</si>
  <si>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</si>
  <si>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</si>
  <si>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</si>
  <si>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</si>
  <si>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</si>
  <si>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</si>
  <si>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</si>
  <si>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</si>
  <si>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</si>
  <si>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</si>
  <si>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</si>
  <si>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</si>
  <si>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</si>
  <si>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</si>
  <si>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</si>
  <si>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</si>
  <si>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</si>
  <si>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</si>
  <si>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</si>
  <si>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</si>
  <si>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</si>
  <si>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</si>
  <si>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</si>
  <si>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</si>
  <si>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</si>
  <si>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</si>
  <si>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</si>
  <si>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</si>
  <si>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</si>
  <si>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</si>
  <si>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</si>
  <si>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</si>
  <si>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</si>
  <si>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</si>
  <si>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</si>
  <si>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</si>
  <si>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</si>
  <si>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</si>
  <si>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</si>
  <si>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</si>
  <si>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</si>
  <si>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</si>
  <si>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</si>
  <si>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</si>
  <si>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</si>
  <si>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</si>
  <si>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</si>
  <si>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</si>
  <si>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</si>
  <si>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</si>
  <si>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</si>
  <si>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</si>
  <si>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</si>
  <si>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</si>
  <si>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</si>
  <si>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</si>
  <si>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</si>
  <si>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</si>
  <si>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</si>
  <si>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</si>
  <si>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</si>
  <si>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</si>
  <si>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</si>
  <si>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</si>
  <si>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</si>
  <si>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</si>
  <si>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</si>
  <si>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</si>
  <si>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</si>
  <si>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</si>
  <si>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</si>
  <si>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</si>
  <si>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</si>
  <si>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</si>
  <si>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</si>
  <si>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</si>
  <si>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</si>
  <si>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</si>
  <si>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</si>
  <si>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</si>
  <si>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</si>
  <si>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</si>
  <si>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</si>
  <si>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</si>
  <si>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</si>
  <si>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</si>
  <si>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</si>
  <si>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</si>
  <si>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</si>
  <si>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</si>
  <si>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</si>
  <si>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</si>
  <si>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</si>
  <si>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</si>
  <si>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</si>
  <si>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</si>
  <si>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</si>
  <si>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</si>
  <si>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</si>
  <si>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</si>
  <si>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</si>
  <si>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</si>
  <si>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</si>
  <si>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</si>
  <si>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</si>
  <si>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</si>
  <si>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</si>
  <si>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</si>
  <si>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</si>
  <si>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</si>
  <si>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</si>
  <si>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</si>
  <si>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</si>
  <si>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</si>
  <si>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</si>
  <si>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</si>
  <si>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</si>
  <si>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</si>
  <si>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</si>
  <si>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</si>
  <si>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</si>
  <si>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</si>
  <si>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</si>
  <si>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</si>
  <si>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</si>
  <si>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</si>
  <si>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</si>
  <si>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</si>
  <si>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</si>
  <si>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</si>
  <si>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</si>
  <si>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</si>
  <si>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</si>
  <si>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</si>
  <si>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</si>
  <si>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</si>
  <si>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</si>
  <si>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</si>
  <si>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</si>
  <si>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</si>
  <si>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</si>
  <si>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</si>
  <si>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</si>
  <si>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</si>
  <si>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</si>
  <si>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</si>
  <si>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</si>
  <si>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</si>
  <si>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</si>
  <si>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</si>
  <si>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</si>
  <si>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</si>
  <si>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</si>
  <si>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</si>
  <si>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</si>
  <si>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</si>
  <si>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</si>
  <si>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</si>
  <si>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</si>
  <si>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</si>
  <si>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</si>
  <si>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</si>
  <si>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</si>
  <si>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</si>
  <si>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</si>
  <si>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</si>
  <si>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</si>
  <si>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</si>
  <si>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</si>
  <si>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</si>
  <si>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</si>
  <si>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</si>
  <si>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</si>
  <si>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</si>
  <si>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</si>
  <si>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</si>
  <si>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</si>
  <si>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</si>
  <si>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</si>
  <si>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</si>
  <si>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</si>
  <si>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</si>
  <si>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</si>
  <si>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</si>
  <si>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</si>
  <si>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</si>
  <si>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</si>
  <si>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</si>
  <si>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</si>
  <si>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</si>
  <si>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</si>
  <si>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</si>
  <si>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</si>
  <si>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</si>
  <si>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</si>
  <si>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</si>
  <si>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</si>
  <si>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</si>
  <si>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</si>
  <si>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</si>
  <si>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</si>
  <si>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</si>
  <si>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</si>
  <si>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</si>
  <si>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</si>
  <si>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</si>
  <si>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</si>
  <si>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</si>
  <si>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</si>
  <si>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</si>
  <si>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</si>
  <si>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</si>
  <si>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</si>
  <si>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</si>
  <si>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</si>
  <si>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</si>
  <si>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</si>
  <si>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</si>
  <si>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</si>
  <si>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</si>
  <si>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</si>
  <si>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</si>
  <si>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</si>
  <si>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</si>
  <si>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</si>
  <si>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</si>
  <si>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</si>
  <si>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</si>
  <si>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</si>
  <si>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</si>
  <si>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</si>
  <si>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</si>
  <si>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</si>
  <si>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</si>
  <si>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</si>
  <si>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</si>
  <si>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</si>
  <si>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</si>
  <si>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</si>
  <si>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</si>
  <si>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</si>
  <si>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</si>
  <si>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</si>
  <si>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</si>
  <si>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</si>
  <si>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</si>
  <si>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</si>
  <si>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</si>
  <si>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</si>
  <si>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</si>
  <si>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</si>
  <si>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</si>
  <si>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</si>
  <si>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</si>
  <si>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</si>
  <si>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</si>
  <si>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</si>
  <si>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</si>
  <si>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</si>
  <si>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</si>
  <si>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</si>
  <si>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</si>
  <si>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</si>
  <si>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</si>
  <si>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</si>
  <si>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</si>
  <si>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</si>
  <si>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</si>
  <si>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</si>
  <si>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</si>
  <si>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</si>
  <si>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</si>
  <si>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</si>
  <si>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</si>
  <si>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</si>
  <si>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</si>
  <si>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</si>
  <si>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</si>
  <si>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</si>
  <si>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</si>
  <si>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</si>
  <si>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</si>
  <si>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</si>
  <si>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</si>
  <si>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</si>
  <si>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</si>
  <si>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</si>
  <si>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</si>
  <si>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</si>
  <si>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</si>
  <si>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</si>
  <si>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</si>
  <si>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</si>
  <si>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</si>
  <si>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</si>
  <si>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</si>
  <si>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</si>
  <si>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</si>
  <si>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</si>
  <si>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</si>
  <si>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</si>
  <si>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</si>
  <si>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</si>
  <si>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</si>
  <si>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</si>
  <si>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</si>
  <si>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</si>
  <si>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</si>
  <si>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</si>
  <si>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</si>
  <si>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</si>
  <si>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</si>
  <si>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</si>
  <si>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</si>
  <si>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</si>
  <si>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</si>
  <si>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</si>
  <si>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</si>
  <si>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</si>
  <si>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</si>
  <si>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</si>
  <si>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</si>
  <si>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</si>
  <si>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</si>
  <si>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</si>
  <si>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</si>
  <si>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</si>
  <si>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</si>
  <si>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</si>
  <si>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</si>
  <si>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</si>
  <si>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</si>
  <si>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</si>
  <si>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</si>
  <si>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</si>
  <si>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</si>
  <si>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</si>
  <si>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</si>
  <si>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</si>
  <si>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</si>
  <si>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</si>
  <si>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</si>
  <si>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</si>
  <si>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</si>
  <si>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</si>
  <si>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</si>
  <si>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</si>
  <si>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</si>
  <si>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</si>
  <si>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</si>
  <si>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</si>
  <si>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</si>
  <si>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</si>
  <si>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</si>
  <si>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</si>
  <si>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</si>
  <si>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</si>
  <si>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</si>
  <si>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</si>
  <si>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</si>
  <si>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</si>
  <si>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</si>
  <si>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</si>
  <si>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</si>
  <si>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</si>
  <si>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</si>
  <si>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</si>
  <si>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</si>
  <si>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</si>
  <si>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</si>
  <si>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</si>
  <si>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</si>
  <si>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</si>
  <si>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</si>
  <si>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</si>
  <si>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</si>
  <si>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</si>
  <si>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</si>
  <si>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</si>
  <si>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</si>
  <si>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</si>
  <si>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</si>
  <si>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</si>
  <si>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</si>
  <si>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</si>
  <si>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</si>
  <si>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</si>
  <si>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</si>
  <si>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</si>
  <si>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</si>
  <si>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</si>
  <si>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</si>
  <si>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</si>
  <si>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</si>
  <si>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</si>
  <si>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</si>
  <si>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</si>
  <si>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</si>
  <si>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</si>
  <si>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</si>
  <si>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</si>
  <si>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</si>
  <si>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</si>
  <si>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</si>
  <si>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</si>
  <si>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</si>
  <si>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</si>
  <si>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</si>
  <si>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</si>
  <si>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</si>
  <si>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</si>
  <si>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</si>
  <si>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</si>
  <si>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</si>
  <si>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</si>
  <si>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</si>
  <si>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</si>
  <si>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</si>
  <si>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</si>
  <si>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</si>
  <si>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</si>
  <si>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</si>
  <si>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</si>
  <si>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</si>
  <si>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</si>
  <si>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</si>
  <si>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</si>
  <si>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</si>
  <si>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</si>
  <si>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</si>
  <si>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</si>
  <si>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</si>
  <si>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</si>
  <si>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</si>
  <si>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</si>
  <si>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</si>
  <si>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</si>
  <si>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</si>
  <si>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</si>
  <si>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</si>
  <si>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</si>
  <si>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</si>
  <si>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</si>
  <si>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</si>
  <si>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</si>
  <si>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</si>
  <si>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</si>
  <si>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</si>
  <si>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</si>
  <si>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</si>
  <si>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</si>
  <si>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</si>
  <si>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</si>
  <si>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</si>
  <si>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</si>
  <si>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</si>
  <si>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</si>
  <si>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</si>
  <si>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</si>
  <si>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</si>
  <si>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</si>
  <si>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</si>
  <si>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</si>
  <si>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</si>
  <si>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</si>
  <si>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</si>
  <si>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</si>
  <si>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</si>
  <si>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</si>
  <si>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</si>
  <si>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</si>
  <si>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</si>
  <si>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</si>
  <si>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</si>
  <si>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</si>
  <si>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</si>
  <si>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</si>
  <si>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</si>
  <si>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</si>
  <si>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</si>
  <si>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</si>
  <si>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</si>
  <si>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</si>
  <si>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</si>
  <si>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</si>
  <si>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</si>
  <si>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</si>
  <si>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</si>
  <si>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</si>
  <si>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</si>
  <si>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</si>
  <si>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</si>
  <si>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</si>
  <si>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</si>
  <si>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</si>
  <si>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</si>
  <si>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</si>
  <si>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</si>
  <si>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</si>
  <si>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</si>
  <si>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</si>
  <si>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</si>
  <si>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</si>
  <si>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</si>
  <si>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</si>
  <si>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</si>
  <si>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</si>
  <si>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</si>
  <si>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</si>
  <si>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</si>
  <si>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</si>
  <si>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</si>
  <si>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</si>
  <si>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</si>
  <si>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</si>
  <si>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</si>
  <si>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</si>
  <si>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</si>
  <si>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</si>
  <si>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</si>
  <si>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</si>
  <si>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</si>
  <si>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</si>
  <si>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</si>
  <si>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</si>
  <si>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</si>
  <si>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</si>
  <si>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</si>
  <si>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</si>
  <si>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</si>
  <si>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</si>
  <si>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</si>
  <si>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</si>
  <si>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</si>
  <si>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</si>
  <si>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</si>
  <si>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</si>
  <si>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</si>
  <si>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</si>
  <si>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</si>
  <si>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</si>
  <si>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</si>
  <si>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</si>
  <si>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</si>
  <si>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</si>
  <si>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</si>
  <si>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</si>
  <si>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</si>
  <si>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</si>
  <si>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</si>
  <si>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</si>
  <si>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</si>
  <si>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</si>
  <si>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</si>
  <si>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</si>
  <si>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</si>
  <si>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</si>
  <si>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</si>
  <si>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</si>
  <si>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</si>
  <si>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</si>
  <si>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</si>
  <si>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</si>
  <si>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</si>
  <si>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</si>
  <si>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</si>
  <si>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</si>
  <si>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</si>
  <si>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</si>
  <si>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</si>
  <si>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</si>
  <si>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</si>
  <si>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</si>
  <si>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</si>
  <si>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</si>
  <si>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</si>
  <si>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</si>
  <si>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</si>
  <si>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</si>
  <si>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</si>
  <si>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</si>
  <si>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</si>
  <si>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</si>
  <si>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</si>
  <si>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</si>
  <si>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</si>
  <si>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</si>
  <si>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</si>
  <si>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</si>
  <si>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</si>
  <si>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</si>
  <si>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</si>
  <si>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</si>
  <si>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</si>
  <si>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</si>
  <si>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</si>
  <si>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</si>
  <si>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</si>
  <si>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</si>
  <si>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</si>
  <si>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</si>
  <si>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</si>
  <si>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</si>
  <si>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</si>
  <si>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</si>
  <si>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</si>
  <si>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</si>
  <si>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</si>
  <si>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</si>
  <si>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</si>
  <si>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</si>
  <si>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</si>
  <si>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</si>
  <si>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</si>
  <si>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</si>
  <si>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</si>
  <si>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</si>
  <si>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</si>
  <si>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</si>
  <si>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</si>
  <si>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</si>
  <si>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</si>
  <si>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</si>
  <si>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</si>
  <si>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</si>
  <si>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</si>
  <si>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</si>
  <si>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</si>
  <si>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</si>
  <si>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</si>
  <si>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</si>
  <si>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</si>
  <si>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</si>
  <si>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</si>
  <si>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</si>
  <si>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</si>
  <si>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</si>
  <si>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</si>
  <si>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</si>
  <si>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</si>
  <si>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</si>
  <si>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</si>
  <si>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</si>
  <si>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</si>
  <si>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</si>
  <si>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</si>
  <si>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</si>
  <si>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</si>
  <si>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</si>
  <si>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</si>
  <si>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</si>
  <si>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</si>
  <si>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</si>
  <si>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</si>
  <si>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</si>
  <si>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</si>
  <si>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</si>
  <si>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</si>
  <si>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</si>
  <si>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</si>
  <si>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</si>
  <si>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</si>
  <si>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</si>
  <si>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</si>
  <si>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</si>
  <si>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</si>
  <si>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</si>
  <si>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</si>
  <si>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</si>
  <si>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</si>
  <si>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</si>
  <si>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</si>
  <si>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</si>
  <si>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</si>
  <si>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</si>
  <si>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</si>
  <si>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</si>
  <si>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</si>
  <si>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</si>
  <si>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</si>
  <si>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</si>
  <si>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</si>
  <si>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</si>
  <si>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</si>
  <si>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</si>
  <si>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</si>
  <si>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</si>
  <si>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</si>
  <si>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</si>
  <si>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</si>
  <si>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</si>
  <si>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</si>
  <si>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</si>
  <si>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</si>
  <si>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</si>
  <si>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</si>
  <si>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</si>
  <si>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</si>
  <si>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</si>
  <si>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</si>
  <si>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</si>
  <si>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</si>
  <si>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</si>
  <si>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</si>
  <si>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</si>
  <si>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</si>
  <si>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</si>
  <si>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</si>
  <si>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</si>
  <si>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</si>
  <si>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</si>
  <si>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</si>
  <si>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</si>
  <si>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</si>
  <si>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</si>
  <si>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</si>
  <si>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</si>
  <si>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</si>
  <si>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</si>
  <si>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</si>
  <si>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</si>
  <si>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</si>
  <si>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</si>
  <si>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</si>
  <si>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</si>
  <si>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</si>
  <si>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</si>
  <si>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</si>
  <si>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</si>
  <si>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</si>
  <si>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</si>
  <si>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</si>
  <si>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</si>
  <si>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</si>
  <si>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</si>
  <si>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</si>
  <si>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</si>
  <si>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</si>
  <si>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</si>
  <si>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</si>
  <si>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</si>
  <si>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</si>
  <si>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</si>
  <si>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</si>
  <si>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</si>
  <si>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</si>
  <si>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</si>
  <si>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</si>
  <si>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</si>
  <si>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</si>
  <si>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</si>
  <si>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</si>
  <si>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</si>
  <si>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</si>
  <si>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</si>
  <si>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</si>
  <si>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</si>
  <si>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</si>
  <si>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</si>
  <si>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</si>
  <si>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</si>
  <si>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</si>
  <si>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</si>
  <si>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</si>
  <si>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</si>
  <si>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</si>
  <si>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</si>
  <si>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</si>
  <si>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</si>
  <si>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</si>
  <si>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</si>
  <si>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</si>
  <si>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</si>
  <si>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</si>
  <si>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</si>
  <si>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</si>
  <si>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</si>
  <si>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</si>
  <si>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</si>
  <si>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</si>
  <si>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</si>
  <si>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</si>
  <si>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</si>
  <si>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</si>
  <si>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</si>
  <si>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</si>
  <si>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</si>
  <si>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</si>
  <si>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</si>
  <si>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</si>
  <si>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</si>
  <si>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</si>
  <si>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</si>
  <si>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</si>
  <si>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</si>
  <si>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</si>
  <si>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</si>
  <si>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</si>
  <si>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</si>
  <si>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</si>
  <si>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</si>
  <si>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</si>
  <si>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</si>
  <si>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</si>
  <si>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</si>
  <si>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</si>
  <si>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</si>
  <si>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</si>
  <si>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</si>
  <si>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</si>
  <si>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</si>
  <si>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</si>
  <si>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</si>
  <si>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</si>
  <si>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</si>
  <si>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</si>
  <si>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</si>
  <si>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</si>
  <si>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</si>
  <si>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</si>
  <si>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</si>
  <si>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</si>
  <si>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</si>
  <si>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</si>
  <si>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</si>
  <si>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</si>
  <si>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</si>
  <si>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</si>
  <si>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</si>
  <si>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</si>
  <si>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</si>
  <si>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</si>
  <si>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</si>
  <si>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</si>
  <si>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</si>
  <si>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</si>
  <si>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</si>
  <si>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</si>
  <si>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</si>
  <si>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</si>
  <si>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</si>
  <si>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</si>
  <si>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</si>
  <si>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</si>
  <si>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</si>
  <si>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</si>
  <si>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</si>
  <si>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</si>
  <si>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</si>
  <si>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</si>
  <si>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</si>
  <si>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</si>
  <si>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</si>
  <si>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</si>
  <si>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</si>
  <si>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</si>
  <si>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</si>
  <si>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</si>
  <si>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</si>
  <si>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</si>
  <si>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</si>
  <si>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</si>
  <si>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</si>
  <si>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</si>
  <si>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</si>
  <si>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</si>
  <si>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</si>
  <si>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</si>
  <si>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</si>
  <si>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</si>
  <si>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</si>
  <si>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</si>
  <si>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</si>
  <si>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</si>
  <si>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</si>
  <si>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</si>
  <si>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</si>
  <si>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</si>
  <si>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</si>
  <si>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</si>
  <si>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</si>
  <si>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</si>
  <si>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</si>
  <si>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</si>
  <si>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</si>
  <si>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</si>
  <si>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</si>
  <si>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</si>
  <si>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</si>
  <si>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</si>
  <si>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</si>
  <si>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</si>
  <si>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</si>
  <si>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</si>
  <si>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</si>
  <si>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</si>
  <si>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</si>
  <si>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</si>
  <si>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</si>
  <si>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</si>
  <si>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</si>
  <si>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</si>
  <si>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</si>
  <si>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</si>
  <si>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</si>
  <si>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</si>
  <si>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</si>
  <si>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</si>
  <si>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</si>
  <si>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</si>
  <si>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</si>
  <si>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</si>
  <si>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</si>
  <si>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</si>
  <si>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</si>
  <si>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</si>
  <si>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</si>
  <si>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</si>
  <si>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</si>
  <si>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</si>
  <si>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</si>
  <si>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</si>
  <si>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</si>
  <si>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</si>
  <si>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</si>
  <si>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</si>
  <si>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</si>
  <si>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</si>
  <si>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</si>
  <si>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</si>
  <si>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</si>
  <si>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</si>
  <si>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</si>
  <si>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</si>
  <si>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</si>
  <si>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</si>
  <si>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</si>
  <si>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</si>
  <si>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</si>
  <si>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</si>
  <si>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</si>
  <si>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</si>
  <si>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</si>
  <si>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</si>
  <si>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</si>
  <si>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</si>
  <si>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</si>
  <si>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</si>
  <si>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</si>
  <si>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</si>
  <si>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</si>
  <si>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</si>
  <si>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</si>
  <si>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</si>
  <si>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</si>
  <si>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</si>
  <si>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</si>
  <si>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</si>
  <si>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</si>
  <si>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</si>
  <si>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</si>
  <si>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</si>
  <si>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</si>
  <si>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</si>
  <si>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</si>
  <si>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</si>
  <si>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</si>
  <si>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</si>
  <si>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</si>
  <si>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</si>
  <si>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</si>
  <si>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</si>
  <si>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</si>
  <si>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</si>
  <si>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</si>
  <si>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</si>
  <si>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</si>
  <si>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</si>
  <si>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</si>
  <si>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</si>
  <si>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</si>
  <si>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</si>
  <si>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</si>
  <si>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</si>
  <si>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</si>
  <si>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</si>
  <si>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</si>
  <si>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</si>
  <si>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</si>
  <si>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</si>
  <si>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</si>
  <si>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</si>
  <si>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</si>
  <si>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</si>
  <si>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</si>
  <si>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</si>
  <si>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</si>
  <si>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</si>
  <si>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</si>
  <si>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</si>
  <si>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</si>
  <si>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</si>
  <si>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</si>
  <si>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</si>
  <si>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</si>
  <si>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</si>
  <si>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</si>
  <si>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</si>
  <si>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</si>
  <si>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</si>
  <si>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</si>
  <si>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</si>
  <si>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</si>
  <si>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</si>
  <si>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</si>
  <si>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</si>
  <si>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</si>
  <si>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</si>
  <si>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</si>
  <si>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</si>
  <si>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</si>
  <si>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</si>
  <si>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</si>
  <si>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</si>
  <si>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</si>
  <si>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</si>
  <si>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</si>
  <si>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</si>
  <si>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</si>
  <si>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</si>
  <si>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</si>
  <si>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</si>
  <si>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</si>
  <si>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</si>
  <si>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</si>
  <si>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</si>
  <si>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</si>
  <si>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</si>
  <si>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</si>
  <si>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</si>
  <si>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</si>
  <si>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</si>
  <si>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</si>
  <si>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</si>
  <si>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</si>
  <si>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</si>
  <si>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</si>
  <si>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</si>
  <si>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</si>
  <si>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</si>
  <si>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</si>
  <si>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</si>
  <si>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</si>
  <si>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</si>
  <si>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</si>
  <si>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</si>
  <si>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</si>
  <si>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</si>
  <si>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</si>
  <si>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</si>
  <si>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</si>
  <si>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</si>
  <si>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</si>
  <si>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</si>
  <si>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</si>
  <si>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</si>
  <si>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</si>
  <si>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</si>
  <si>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</si>
  <si>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</si>
  <si>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</si>
  <si>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</si>
  <si>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</si>
  <si>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</si>
  <si>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</si>
  <si>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</si>
  <si>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</si>
  <si>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</si>
  <si>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</si>
  <si>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</si>
  <si>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</si>
  <si>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</si>
  <si>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</si>
  <si>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</si>
  <si>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</si>
  <si>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</si>
  <si>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</si>
  <si>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</si>
  <si>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</si>
  <si>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</si>
  <si>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</si>
  <si>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</si>
  <si>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</si>
  <si>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</si>
  <si>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</si>
  <si>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</si>
  <si>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</si>
  <si>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</si>
  <si>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</si>
  <si>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</si>
  <si>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</si>
  <si>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</si>
  <si>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</si>
  <si>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</si>
  <si>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</si>
  <si>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</si>
  <si>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</si>
  <si>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</si>
  <si>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</si>
  <si>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</si>
  <si>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</si>
  <si>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</si>
  <si>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</si>
  <si>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</si>
  <si>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</si>
  <si>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</si>
  <si>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</si>
  <si>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</si>
  <si>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</si>
  <si>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</si>
  <si>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</si>
  <si>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</si>
  <si>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</si>
  <si>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</si>
  <si>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</si>
  <si>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</si>
  <si>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</si>
  <si>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</si>
  <si>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</si>
  <si>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</si>
  <si>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</si>
  <si>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</si>
  <si>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</si>
  <si>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</si>
  <si>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</si>
  <si>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</si>
  <si>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</si>
  <si>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</si>
  <si>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</si>
  <si>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</si>
  <si>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</si>
  <si>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</si>
  <si>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</si>
  <si>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</si>
  <si>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</si>
  <si>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</si>
  <si>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</si>
  <si>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</si>
  <si>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</si>
  <si>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</si>
  <si>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</si>
  <si>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</si>
  <si>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</si>
  <si>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</si>
  <si>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</si>
  <si>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</si>
  <si>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</si>
  <si>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</si>
  <si>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</si>
  <si>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</si>
  <si>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</si>
  <si>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</si>
  <si>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</si>
  <si>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</si>
  <si>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</si>
  <si>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</si>
  <si>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</si>
  <si>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</si>
  <si>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</si>
  <si>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</si>
  <si>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</si>
  <si>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</si>
  <si>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</si>
  <si>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</si>
  <si>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</si>
  <si>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</si>
  <si>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</si>
  <si>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</si>
  <si>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</si>
  <si>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</si>
  <si>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</si>
  <si>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</si>
  <si>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</si>
  <si>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</si>
  <si>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</si>
  <si>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</si>
  <si>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</si>
  <si>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</si>
  <si>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</si>
  <si>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</si>
  <si>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</si>
  <si>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</si>
  <si>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</si>
  <si>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</si>
  <si>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</si>
  <si>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</si>
  <si>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</si>
  <si>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</si>
  <si>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</si>
  <si>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</si>
  <si>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</si>
  <si>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</si>
  <si>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</si>
  <si>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</si>
  <si>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</si>
  <si>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</si>
  <si>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</si>
  <si>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</si>
  <si>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</si>
  <si>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</si>
  <si>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</si>
  <si>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</si>
  <si>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</si>
  <si>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</si>
  <si>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</si>
  <si>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</si>
  <si>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</si>
  <si>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</si>
  <si>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</si>
  <si>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</si>
  <si>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</si>
  <si>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</si>
  <si>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</si>
  <si>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</si>
  <si>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</si>
  <si>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</si>
  <si>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</si>
  <si>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</si>
  <si>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</si>
  <si>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</si>
  <si>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</si>
  <si>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</si>
  <si>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</si>
  <si>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</si>
  <si>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</si>
  <si>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</si>
  <si>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</si>
  <si>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</si>
  <si>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</si>
  <si>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</si>
  <si>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</si>
  <si>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</si>
  <si>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</si>
  <si>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</si>
  <si>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</si>
  <si>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</si>
  <si>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</si>
  <si>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</si>
  <si>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</si>
  <si>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</si>
  <si>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</si>
  <si>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</si>
  <si>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</si>
  <si>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</si>
  <si>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</si>
  <si>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</si>
  <si>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</si>
  <si>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</si>
  <si>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</si>
  <si>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</si>
  <si>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</si>
  <si>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</si>
  <si>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</si>
  <si>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</si>
  <si>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</si>
  <si>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</si>
  <si>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</si>
  <si>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</si>
  <si>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</si>
  <si>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</si>
  <si>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</si>
  <si>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</si>
  <si>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</si>
  <si>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</si>
  <si>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</si>
  <si>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</si>
  <si>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</si>
  <si>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</si>
  <si>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</si>
  <si>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</si>
  <si>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</si>
  <si>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</si>
  <si>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</si>
  <si>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</si>
  <si>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</si>
  <si>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</si>
  <si>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</si>
  <si>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</si>
  <si>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</si>
  <si>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</si>
  <si>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</si>
  <si>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</si>
  <si>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</si>
  <si>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</si>
  <si>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</si>
  <si>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</si>
  <si>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</si>
  <si>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</si>
  <si>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</si>
  <si>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</si>
  <si>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</si>
  <si>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</si>
  <si>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</si>
  <si>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</si>
  <si>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</si>
  <si>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</si>
  <si>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</si>
  <si>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</si>
  <si>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</si>
  <si>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</si>
  <si>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</si>
  <si>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</si>
  <si>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</si>
  <si>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</si>
  <si>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</si>
  <si>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</si>
  <si>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</si>
  <si>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</si>
  <si>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</si>
  <si>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</si>
  <si>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</si>
  <si>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</si>
  <si>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</si>
  <si>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</si>
  <si>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</si>
  <si>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</si>
  <si>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</si>
  <si>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</si>
  <si>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</si>
  <si>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</si>
  <si>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</si>
  <si>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</si>
  <si>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</si>
  <si>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</si>
  <si>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</si>
  <si>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</si>
  <si>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</si>
  <si>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</si>
  <si>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</si>
  <si>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</si>
  <si>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</si>
  <si>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</si>
  <si>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</si>
  <si>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</si>
  <si>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</si>
  <si>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</si>
  <si>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</si>
  <si>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</si>
  <si>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</si>
  <si>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</si>
  <si>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</si>
  <si>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</si>
  <si>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</si>
  <si>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</si>
  <si>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</si>
  <si>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</si>
  <si>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</si>
  <si>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</si>
  <si>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</si>
  <si>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</si>
  <si>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</si>
  <si>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</si>
  <si>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</si>
  <si>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</si>
  <si>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</si>
  <si>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</si>
  <si>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</si>
  <si>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</si>
  <si>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</si>
  <si>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</si>
  <si>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</si>
  <si>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</si>
  <si>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</si>
  <si>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</si>
  <si>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</si>
  <si>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</si>
  <si>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</si>
  <si>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</si>
  <si>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</si>
  <si>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</si>
  <si>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</si>
  <si>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</si>
  <si>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</si>
  <si>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</si>
  <si>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</si>
  <si>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</si>
  <si>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</si>
  <si>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</si>
  <si>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</si>
  <si>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</si>
  <si>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</si>
  <si>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</si>
  <si>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</si>
  <si>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</si>
  <si>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</si>
  <si>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</si>
  <si>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</si>
  <si>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</si>
  <si>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</si>
  <si>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</si>
  <si>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</si>
  <si>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</si>
  <si>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</si>
  <si>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</si>
  <si>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</si>
  <si>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</si>
  <si>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</si>
  <si>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</si>
  <si>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</si>
  <si>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</si>
  <si>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</si>
  <si>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</si>
  <si>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</si>
  <si>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</si>
  <si>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</si>
  <si>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</si>
  <si>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</si>
  <si>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</si>
  <si>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</si>
  <si>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</si>
  <si>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</si>
  <si>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</si>
  <si>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</si>
  <si>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</si>
  <si>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</si>
  <si>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</si>
  <si>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</si>
  <si>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</si>
  <si>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</si>
  <si>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</si>
  <si>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</si>
  <si>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</si>
  <si>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</si>
  <si>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</si>
  <si>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</si>
  <si>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</si>
  <si>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</si>
  <si>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</si>
  <si>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</si>
  <si>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</si>
  <si>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</si>
  <si>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</si>
  <si>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</si>
  <si>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</si>
  <si>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</si>
  <si>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</si>
  <si>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</si>
  <si>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</si>
  <si>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</si>
  <si>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</si>
  <si>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</si>
  <si>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</si>
  <si>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</si>
  <si>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</si>
  <si>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</si>
  <si>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</si>
  <si>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</si>
  <si>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</si>
  <si>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</si>
  <si>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</si>
  <si>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</si>
  <si>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</si>
  <si>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</si>
  <si>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</si>
  <si>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</si>
  <si>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</si>
  <si>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</si>
  <si>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</si>
  <si>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</si>
  <si>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</si>
  <si>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</si>
  <si>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</si>
  <si>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</si>
  <si>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</si>
  <si>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</si>
  <si>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</si>
  <si>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</si>
  <si>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</si>
  <si>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</si>
  <si>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</si>
  <si>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</si>
  <si>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</si>
  <si>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</si>
  <si>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</si>
  <si>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</si>
  <si>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</si>
  <si>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</si>
  <si>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</si>
  <si>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</si>
  <si>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</si>
  <si>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</si>
  <si>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</si>
  <si>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</si>
  <si>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</si>
  <si>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</si>
  <si>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</si>
  <si>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</si>
  <si>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</si>
  <si>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</si>
  <si>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</si>
  <si>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</si>
  <si>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</si>
  <si>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</si>
  <si>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</si>
  <si>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</si>
  <si>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</si>
  <si>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</si>
  <si>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</si>
  <si>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</si>
  <si>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</si>
  <si>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</si>
  <si>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</si>
  <si>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</si>
  <si>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</si>
  <si>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</si>
  <si>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</si>
  <si>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</si>
  <si>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</si>
  <si>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</si>
  <si>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</si>
  <si>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</si>
  <si>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</si>
  <si>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</si>
  <si>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</si>
  <si>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</si>
  <si>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</si>
  <si>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</si>
  <si>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</si>
  <si>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</si>
  <si>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</si>
  <si>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</si>
  <si>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</si>
  <si>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</si>
  <si>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</si>
  <si>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</si>
  <si>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</si>
  <si>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</si>
  <si>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</si>
  <si>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</si>
  <si>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</si>
  <si>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</si>
  <si>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</si>
  <si>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</si>
  <si>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</si>
  <si>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</si>
  <si>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</si>
  <si>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</si>
  <si>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</si>
  <si>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</si>
  <si>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</si>
  <si>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</si>
  <si>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</si>
  <si>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</si>
  <si>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</si>
  <si>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</si>
  <si>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</si>
  <si>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</si>
  <si>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</si>
  <si>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</si>
  <si>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</si>
  <si>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</si>
  <si>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</si>
  <si>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</si>
  <si>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</si>
  <si>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</si>
  <si>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</si>
  <si>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</si>
  <si>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</si>
  <si>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</si>
  <si>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</si>
  <si>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</si>
  <si>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</si>
  <si>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</si>
  <si>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</si>
  <si>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</si>
  <si>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</si>
  <si>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</si>
  <si>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</si>
  <si>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</si>
  <si>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</si>
  <si>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</si>
  <si>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</si>
  <si>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</si>
  <si>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</si>
  <si>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</si>
  <si>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</si>
  <si>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</si>
  <si>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</si>
  <si>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</si>
  <si>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</si>
  <si>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</si>
  <si>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</si>
  <si>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</si>
  <si>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</si>
  <si>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</si>
  <si>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</si>
  <si>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</si>
  <si>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</si>
  <si>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</si>
  <si>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</si>
  <si>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</si>
  <si>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</si>
  <si>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</si>
  <si>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</si>
  <si>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</si>
  <si>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</si>
  <si>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</si>
  <si>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</si>
  <si>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</si>
  <si>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</si>
  <si>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</si>
  <si>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</si>
  <si>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</si>
  <si>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</si>
  <si>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</si>
  <si>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</si>
  <si>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</si>
  <si>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</si>
  <si>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</si>
  <si>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</si>
  <si>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</si>
  <si>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</si>
  <si>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</si>
  <si>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</si>
  <si>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</si>
  <si>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</si>
  <si>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</si>
  <si>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</si>
  <si>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</si>
  <si>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</si>
  <si>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</si>
  <si>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</si>
  <si>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</si>
  <si>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</si>
  <si>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</si>
  <si>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</si>
  <si>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</si>
  <si>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</si>
  <si>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</si>
  <si>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</si>
  <si>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</si>
  <si>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</si>
  <si>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</si>
  <si>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</si>
  <si>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</si>
  <si>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</si>
  <si>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</si>
  <si>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</si>
  <si>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</si>
  <si>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</si>
  <si>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</si>
  <si>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</si>
  <si>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</si>
  <si>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</si>
  <si>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</si>
  <si>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</si>
  <si>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</si>
  <si>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</si>
  <si>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</si>
  <si>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</si>
  <si>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</si>
  <si>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</si>
  <si>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</si>
  <si>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</si>
  <si>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</si>
  <si>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</si>
  <si>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</si>
  <si>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</si>
  <si>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</si>
  <si>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</si>
  <si>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</si>
  <si>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</si>
  <si>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</si>
  <si>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</si>
  <si>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</si>
  <si>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</si>
  <si>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</si>
  <si>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</si>
  <si>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</si>
  <si>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</si>
  <si>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</si>
  <si>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</si>
  <si>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</si>
  <si>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</si>
  <si>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</si>
  <si>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</si>
  <si>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</si>
  <si>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</si>
  <si>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</si>
  <si>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</si>
  <si>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</si>
  <si>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</si>
  <si>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</si>
  <si>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</si>
  <si>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</si>
  <si>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</si>
  <si>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</si>
  <si>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</si>
  <si>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</si>
  <si>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</si>
  <si>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</si>
  <si>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</si>
  <si>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</si>
  <si>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</si>
  <si>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</si>
  <si>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</si>
  <si>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</si>
  <si>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</si>
  <si>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</si>
  <si>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</si>
  <si>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</si>
  <si>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</si>
  <si>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</si>
  <si>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</si>
  <si>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</si>
  <si>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</si>
  <si>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</si>
  <si>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</si>
  <si>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</si>
  <si>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</si>
  <si>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</si>
  <si>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</si>
  <si>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</si>
  <si>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</si>
  <si>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</si>
  <si>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</si>
  <si>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</si>
  <si>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</si>
  <si>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</si>
  <si>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</si>
  <si>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</si>
  <si>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</si>
  <si>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</si>
  <si>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</si>
  <si>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</si>
  <si>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</si>
  <si>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</si>
  <si>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</si>
  <si>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</si>
  <si>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</si>
  <si>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</si>
  <si>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</si>
  <si>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</si>
  <si>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</si>
  <si>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</si>
  <si>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</si>
  <si>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</si>
  <si>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</si>
  <si>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</si>
  <si>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</si>
  <si>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</si>
  <si>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</si>
  <si>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</si>
  <si>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</si>
  <si>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</si>
  <si>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</si>
  <si>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</si>
  <si>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</si>
  <si>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</si>
  <si>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</si>
  <si>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</si>
  <si>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</si>
  <si>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</si>
  <si>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</si>
  <si>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</si>
  <si>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</si>
  <si>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</si>
  <si>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</si>
  <si>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</si>
  <si>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</si>
  <si>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</si>
  <si>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</si>
  <si>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</si>
  <si>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</si>
  <si>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</si>
  <si>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</si>
  <si>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</si>
  <si>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</si>
  <si>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</si>
  <si>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</si>
  <si>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</si>
  <si>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</si>
  <si>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</si>
  <si>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</si>
  <si>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</si>
  <si>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</si>
  <si>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</si>
  <si>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</si>
  <si>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</si>
  <si>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</si>
  <si>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</si>
  <si>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</si>
  <si>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</si>
  <si>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</si>
  <si>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</si>
  <si>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</si>
  <si>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</si>
  <si>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</si>
  <si>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</si>
  <si>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</si>
  <si>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</si>
  <si>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</si>
  <si>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</si>
  <si>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</si>
  <si>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</si>
  <si>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</si>
  <si>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</si>
  <si>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</si>
  <si>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</si>
  <si>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</si>
  <si>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</si>
  <si>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</si>
  <si>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</si>
  <si>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</si>
  <si>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</si>
  <si>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</si>
  <si>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</si>
  <si>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</si>
  <si>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</si>
  <si>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</si>
  <si>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</si>
  <si>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</si>
  <si>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</si>
  <si>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</si>
  <si>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</si>
  <si>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</si>
  <si>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</si>
  <si>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</si>
  <si>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</si>
  <si>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</si>
  <si>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</si>
  <si>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</si>
  <si>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</si>
  <si>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</si>
  <si>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</si>
  <si>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</si>
  <si>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</si>
  <si>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</si>
  <si>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</si>
  <si>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</si>
  <si>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</si>
  <si>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</si>
  <si>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</si>
  <si>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</si>
  <si>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</si>
  <si>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</si>
  <si>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</si>
  <si>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</si>
  <si>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</si>
  <si>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</si>
  <si>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</si>
  <si>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</si>
  <si>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</si>
  <si>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</si>
  <si>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</si>
  <si>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</si>
  <si>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</si>
  <si>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</si>
  <si>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</si>
  <si>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</si>
  <si>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</si>
  <si>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</si>
  <si>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</si>
  <si>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</si>
  <si>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</si>
  <si>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</si>
  <si>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</si>
  <si>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</si>
  <si>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</si>
  <si>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</si>
  <si>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</si>
  <si>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</si>
  <si>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</si>
  <si>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</si>
  <si>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</si>
  <si>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</si>
  <si>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</si>
  <si>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</si>
  <si>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</si>
  <si>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</si>
  <si>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</si>
  <si>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</si>
  <si>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</si>
  <si>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</si>
  <si>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</si>
  <si>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</si>
  <si>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</si>
  <si>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</si>
  <si>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</si>
  <si>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</si>
  <si>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</si>
  <si>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</si>
  <si>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</si>
  <si>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</si>
  <si>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</si>
  <si>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</si>
  <si>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</si>
  <si>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</si>
  <si>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</si>
  <si>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</si>
  <si>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</si>
  <si>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</si>
  <si>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</si>
  <si>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</si>
  <si>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</si>
  <si>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</si>
  <si>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</si>
  <si>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</si>
  <si>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</si>
  <si>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</si>
  <si>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</si>
  <si>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</si>
  <si>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</si>
  <si>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</si>
  <si>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</si>
  <si>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</si>
  <si>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</si>
  <si>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</si>
  <si>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</si>
  <si>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</si>
  <si>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</si>
  <si>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</si>
  <si>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</si>
  <si>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</si>
  <si>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</si>
  <si>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</si>
  <si>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</si>
  <si>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</si>
  <si>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</si>
  <si>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</si>
  <si>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</si>
  <si>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</si>
  <si>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</si>
  <si>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</si>
  <si>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</si>
  <si>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</si>
  <si>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</si>
  <si>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</si>
  <si>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</si>
  <si>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</si>
  <si>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</si>
  <si>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</si>
  <si>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</si>
  <si>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</si>
  <si>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</si>
  <si>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</si>
  <si>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</si>
  <si>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</si>
  <si>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</si>
  <si>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</si>
  <si>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</si>
  <si>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</si>
  <si>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</si>
  <si>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</si>
  <si>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</si>
  <si>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</si>
  <si>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</si>
  <si>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</si>
  <si>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</si>
  <si>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</si>
  <si>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</si>
  <si>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</si>
  <si>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</si>
  <si>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</si>
  <si>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</si>
  <si>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</si>
  <si>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</si>
  <si>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</si>
  <si>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</si>
  <si>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</si>
  <si>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</si>
  <si>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</si>
  <si>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</si>
  <si>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</si>
  <si>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</si>
  <si>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</si>
  <si>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</si>
  <si>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</si>
  <si>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</si>
  <si>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</si>
  <si>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</si>
  <si>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</si>
  <si>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</si>
  <si>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</si>
  <si>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</si>
  <si>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</si>
  <si>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</si>
  <si>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</si>
  <si>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</si>
  <si>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</si>
  <si>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</si>
  <si>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</si>
  <si>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</si>
  <si>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</si>
  <si>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</si>
  <si>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</si>
  <si>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</si>
  <si>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</si>
  <si>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</si>
  <si>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</si>
  <si>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</si>
  <si>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</si>
  <si>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</si>
  <si>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</si>
  <si>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</si>
  <si>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</si>
  <si>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</si>
  <si>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</si>
  <si>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</si>
  <si>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</si>
  <si>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</si>
  <si>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</si>
  <si>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</si>
  <si>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</si>
  <si>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</si>
  <si>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</si>
  <si>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</si>
  <si>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</si>
  <si>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</si>
  <si>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</si>
  <si>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</si>
  <si>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</si>
  <si>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</si>
  <si>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</si>
  <si>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</si>
  <si>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</si>
  <si>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</si>
  <si>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</si>
  <si>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</si>
  <si>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</si>
  <si>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</si>
  <si>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</si>
  <si>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</si>
  <si>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</si>
  <si>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</si>
  <si>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</si>
  <si>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</si>
  <si>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</si>
  <si>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</si>
  <si>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</si>
  <si>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</si>
  <si>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</si>
  <si>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</si>
  <si>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</si>
  <si>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</si>
  <si>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</si>
  <si>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</si>
  <si>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</si>
  <si>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</si>
  <si>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</si>
  <si>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</si>
  <si>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</si>
  <si>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</si>
  <si>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</si>
  <si>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</si>
  <si>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</si>
  <si>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</si>
  <si>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</si>
  <si>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</si>
  <si>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</si>
  <si>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</si>
  <si>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</si>
  <si>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</si>
  <si>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</si>
  <si>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</si>
  <si>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</si>
  <si>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</si>
  <si>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</si>
  <si>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</si>
  <si>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</si>
  <si>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</si>
  <si>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</si>
  <si>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</si>
  <si>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</si>
  <si>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</si>
  <si>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</si>
  <si>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</si>
  <si>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</si>
  <si>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</si>
  <si>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</si>
  <si>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</si>
  <si>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</si>
  <si>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</si>
  <si>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</si>
  <si>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</si>
  <si>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</si>
  <si>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</si>
  <si>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</si>
  <si>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</si>
  <si>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</si>
  <si>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</si>
  <si>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</si>
  <si>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</si>
  <si>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</si>
  <si>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</si>
  <si>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</si>
  <si>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</si>
  <si>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</si>
  <si>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</si>
  <si>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</si>
  <si>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</si>
  <si>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</si>
  <si>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</si>
  <si>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</si>
  <si>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</si>
  <si>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</si>
  <si>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</si>
  <si>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</si>
  <si>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</si>
  <si>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</si>
  <si>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</si>
  <si>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</si>
  <si>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</si>
  <si>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</si>
  <si>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</si>
  <si>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</si>
  <si>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</si>
  <si>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</si>
  <si>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</si>
  <si>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</si>
  <si>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</si>
  <si>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</si>
  <si>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</si>
  <si>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</si>
  <si>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</si>
  <si>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</si>
  <si>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</si>
  <si>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</si>
  <si>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</si>
  <si>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</si>
  <si>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</si>
  <si>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</si>
  <si>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</si>
  <si>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</si>
  <si>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</si>
  <si>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</si>
  <si>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</si>
  <si>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</si>
  <si>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</si>
  <si>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</si>
  <si>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</si>
  <si>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</si>
  <si>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</si>
  <si>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</si>
  <si>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</si>
  <si>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</si>
  <si>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</si>
  <si>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</si>
  <si>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</si>
  <si>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</si>
  <si>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</si>
  <si>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</si>
  <si>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</si>
  <si>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</si>
  <si>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</si>
  <si>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</si>
  <si>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</si>
  <si>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</si>
  <si>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</si>
  <si>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</si>
  <si>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</si>
  <si>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</si>
  <si>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</si>
  <si>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</si>
  <si>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</si>
  <si>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</si>
  <si>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</si>
  <si>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</si>
  <si>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</si>
  <si>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</si>
  <si>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</si>
  <si>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</si>
  <si>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</si>
  <si>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</si>
  <si>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</si>
  <si>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</si>
  <si>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</si>
  <si>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</si>
  <si>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</si>
  <si>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</si>
  <si>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</si>
  <si>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</si>
  <si>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</si>
  <si>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</si>
  <si>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</si>
  <si>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</si>
  <si>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</si>
  <si>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</si>
  <si>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</si>
  <si>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</si>
  <si>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</si>
  <si>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</si>
  <si>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</si>
  <si>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</si>
  <si>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</si>
  <si>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</si>
  <si>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</si>
  <si>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</si>
  <si>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</si>
  <si>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</si>
  <si>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</si>
  <si>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</si>
  <si>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</si>
  <si>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</si>
  <si>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</si>
  <si>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</si>
  <si>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</si>
  <si>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</si>
  <si>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</si>
  <si>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</si>
  <si>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</si>
  <si>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</si>
  <si>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</si>
  <si>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</si>
  <si>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</si>
  <si>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</si>
  <si>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</si>
  <si>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</si>
  <si>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</si>
  <si>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</si>
  <si>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</si>
  <si>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</si>
  <si>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</si>
  <si>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</si>
  <si>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</si>
  <si>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</si>
  <si>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</si>
  <si>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</si>
  <si>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</si>
  <si>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</si>
  <si>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</si>
  <si>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</si>
  <si>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</si>
  <si>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</si>
  <si>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</si>
  <si>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</si>
  <si>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</si>
  <si>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</si>
  <si>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</si>
  <si>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</si>
  <si>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</si>
  <si>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</si>
  <si>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</si>
  <si>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</si>
  <si>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</si>
  <si>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</si>
  <si>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</si>
  <si>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</si>
  <si>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</si>
  <si>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</si>
  <si>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</si>
  <si>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</si>
  <si>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</si>
  <si>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</si>
  <si>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</si>
  <si>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</si>
  <si>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</si>
  <si>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</si>
  <si>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</si>
  <si>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</si>
  <si>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</si>
  <si>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</si>
  <si>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</si>
  <si>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</si>
  <si>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</si>
  <si>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</si>
  <si>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</si>
  <si>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</si>
  <si>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</si>
  <si>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</si>
  <si>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</si>
  <si>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</si>
  <si>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</si>
  <si>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</si>
  <si>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</si>
  <si>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</si>
  <si>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</si>
  <si>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</si>
  <si>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</si>
  <si>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</si>
  <si>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</si>
  <si>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</si>
  <si>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</si>
  <si>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</si>
  <si>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</si>
  <si>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</si>
  <si>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</si>
  <si>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</si>
  <si>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</si>
  <si>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</si>
  <si>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</si>
  <si>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</si>
  <si>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</si>
  <si>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</si>
  <si>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</si>
  <si>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</si>
  <si>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</si>
  <si>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</si>
  <si>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</si>
  <si>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</si>
  <si>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</si>
  <si>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</si>
  <si>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</si>
  <si>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</si>
  <si>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</si>
  <si>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</si>
  <si>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</si>
  <si>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</si>
  <si>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</si>
  <si>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</si>
  <si>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</si>
  <si>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</si>
  <si>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</si>
  <si>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</si>
  <si>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</si>
  <si>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</si>
  <si>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</si>
  <si>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</si>
  <si>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</si>
  <si>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</si>
  <si>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</si>
  <si>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</si>
  <si>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</si>
  <si>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</si>
  <si>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</si>
  <si>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</si>
  <si>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</si>
  <si>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</si>
  <si>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</si>
  <si>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</si>
  <si>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</si>
  <si>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</si>
  <si>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</si>
  <si>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</si>
  <si>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</si>
  <si>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</si>
  <si>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</si>
  <si>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</si>
  <si>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</si>
  <si>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</si>
  <si>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</si>
  <si>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</si>
  <si>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</si>
  <si>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</si>
  <si>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</si>
  <si>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</si>
  <si>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</si>
  <si>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</si>
  <si>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</si>
  <si>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</si>
  <si>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</si>
  <si>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</si>
  <si>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</si>
  <si>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</si>
  <si>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</si>
  <si>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</si>
  <si>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</si>
  <si>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</si>
  <si>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</si>
  <si>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</si>
  <si>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</si>
  <si>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</si>
  <si>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</si>
  <si>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</si>
  <si>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</si>
  <si>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</si>
  <si>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</si>
  <si>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</si>
  <si>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</si>
  <si>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</si>
  <si>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</si>
  <si>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</si>
  <si>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</si>
  <si>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</si>
  <si>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</si>
  <si>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</si>
  <si>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</si>
  <si>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</si>
  <si>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</si>
  <si>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</si>
  <si>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</si>
  <si>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</si>
  <si>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</si>
  <si>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</si>
  <si>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</si>
  <si>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</si>
  <si>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</si>
  <si>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</si>
  <si>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</si>
  <si>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</si>
  <si>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</si>
  <si>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</si>
  <si>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</si>
  <si>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</si>
  <si>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</si>
  <si>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</si>
  <si>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</si>
  <si>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</si>
  <si>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</si>
  <si>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</si>
  <si>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</si>
  <si>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</si>
  <si>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</si>
  <si>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</si>
  <si>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</si>
  <si>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</si>
  <si>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</si>
  <si>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</si>
  <si>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</si>
  <si>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</si>
  <si>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</si>
  <si>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</si>
  <si>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</si>
  <si>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</si>
  <si>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</si>
  <si>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</si>
  <si>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</si>
  <si>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</si>
  <si>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</si>
  <si>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</si>
  <si>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</si>
  <si>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</si>
  <si>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</si>
  <si>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</si>
  <si>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</si>
  <si>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</si>
  <si>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</si>
  <si>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</si>
  <si>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</si>
  <si>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</si>
  <si>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</si>
  <si>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</si>
  <si>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</si>
  <si>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</si>
  <si>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</si>
  <si>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</si>
  <si>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</si>
  <si>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</si>
  <si>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</si>
  <si>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</si>
  <si>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</si>
  <si>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</si>
  <si>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</si>
  <si>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</si>
  <si>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</si>
  <si>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</si>
  <si>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</si>
  <si>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</si>
  <si>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</si>
  <si>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</si>
  <si>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</si>
  <si>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</si>
  <si>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</si>
  <si>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</si>
  <si>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</si>
  <si>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</si>
  <si>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</si>
  <si>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</si>
  <si>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</si>
  <si>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</si>
  <si>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</si>
  <si>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</si>
  <si>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</si>
  <si>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</si>
  <si>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</si>
  <si>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</si>
  <si>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</si>
  <si>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</si>
  <si>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</si>
  <si>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</si>
  <si>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</si>
  <si>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</si>
  <si>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</si>
  <si>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</si>
  <si>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</si>
  <si>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</si>
  <si>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</si>
  <si>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</si>
  <si>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</si>
  <si>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</si>
  <si>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</si>
  <si>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</si>
  <si>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</si>
  <si>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</si>
  <si>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</si>
  <si>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</si>
  <si>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</si>
  <si>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</si>
  <si>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</si>
  <si>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</si>
  <si>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</si>
  <si>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</si>
  <si>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</si>
  <si>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</si>
  <si>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</si>
  <si>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</si>
  <si>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</si>
  <si>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</si>
  <si>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</si>
  <si>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</si>
  <si>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</si>
  <si>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</si>
  <si>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</si>
  <si>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</si>
  <si>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</si>
  <si>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</si>
  <si>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</si>
  <si>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</si>
  <si>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</si>
  <si>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</si>
  <si>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</si>
  <si>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</si>
  <si>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</si>
  <si>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</si>
  <si>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</si>
  <si>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</si>
  <si>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</si>
  <si>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</si>
  <si>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</si>
  <si>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</si>
  <si>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</si>
  <si>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</si>
  <si>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</si>
  <si>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</si>
  <si>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</si>
  <si>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</si>
  <si>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</si>
  <si>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</si>
  <si>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</si>
  <si>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</si>
  <si>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</si>
  <si>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</si>
  <si>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</si>
  <si>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</si>
  <si>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</si>
  <si>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</si>
  <si>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</si>
  <si>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</si>
  <si>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</si>
  <si>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</si>
  <si>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</si>
  <si>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</si>
  <si>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</si>
  <si>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</si>
  <si>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</si>
  <si>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</si>
  <si>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</si>
  <si>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</si>
  <si>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</si>
  <si>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</si>
  <si>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</si>
  <si>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</si>
  <si>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</si>
  <si>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</si>
  <si>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</si>
  <si>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</si>
  <si>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</si>
  <si>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</si>
  <si>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</si>
  <si>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</si>
  <si>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</si>
  <si>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</si>
  <si>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</si>
  <si>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</si>
  <si>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</si>
  <si>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</si>
  <si>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</si>
  <si>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</si>
  <si>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</si>
  <si>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</si>
  <si>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</si>
  <si>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</si>
  <si>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</si>
  <si>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</si>
  <si>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</si>
  <si>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</si>
  <si>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</si>
  <si>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</si>
  <si>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</si>
  <si>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</si>
  <si>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</si>
  <si>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</si>
  <si>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</si>
  <si>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</si>
  <si>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</si>
  <si>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</si>
  <si>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</si>
  <si>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</si>
  <si>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</si>
  <si>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</si>
  <si>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</si>
  <si>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</si>
  <si>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</si>
  <si>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</si>
  <si>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</si>
  <si>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</si>
  <si>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</si>
  <si>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</si>
  <si>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</si>
  <si>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</si>
  <si>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</si>
  <si>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</si>
  <si>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</si>
  <si>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</si>
  <si>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</si>
  <si>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</si>
  <si>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</si>
  <si>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</si>
  <si>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</si>
  <si>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</si>
  <si>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</si>
  <si>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</si>
  <si>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</si>
  <si>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</si>
  <si>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</si>
  <si>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</si>
  <si>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</si>
  <si>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</si>
  <si>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</si>
  <si>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</si>
  <si>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</si>
  <si>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</si>
  <si>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</si>
  <si>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</si>
  <si>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</si>
  <si>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</si>
  <si>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</si>
  <si>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</si>
  <si>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</si>
  <si>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</si>
  <si>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</si>
  <si>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</si>
  <si>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</si>
  <si>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</si>
  <si>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</si>
  <si>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</si>
  <si>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</si>
  <si>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</si>
  <si>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</si>
  <si>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</si>
  <si>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</si>
  <si>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</si>
  <si>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</si>
  <si>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</si>
  <si>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</si>
  <si>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</si>
  <si>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</si>
  <si>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</si>
  <si>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</si>
  <si>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</si>
  <si>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</si>
  <si>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</si>
  <si>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</si>
  <si>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</si>
  <si>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</si>
  <si>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</si>
  <si>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</si>
  <si>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</si>
  <si>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</si>
  <si>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</si>
  <si>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</si>
  <si>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</si>
  <si>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</si>
  <si>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</si>
  <si>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</si>
  <si>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</si>
  <si>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</si>
  <si>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</si>
  <si>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</si>
  <si>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</si>
  <si>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</si>
  <si>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</si>
  <si>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</si>
  <si>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</si>
  <si>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</si>
  <si>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</si>
  <si>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</si>
  <si>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</si>
  <si>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</si>
  <si>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</si>
  <si>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</si>
  <si>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</si>
  <si>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</si>
  <si>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</si>
  <si>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</si>
  <si>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</si>
  <si>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</si>
  <si>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</si>
  <si>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</si>
  <si>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</si>
  <si>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</si>
  <si>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</si>
  <si>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</si>
  <si>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</si>
  <si>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</si>
  <si>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</si>
  <si>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</si>
  <si>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</si>
  <si>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</si>
  <si>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</si>
  <si>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</si>
  <si>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</si>
  <si>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</si>
  <si>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</si>
  <si>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</si>
  <si>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</si>
  <si>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</si>
  <si>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</si>
  <si>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</si>
  <si>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</si>
  <si>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</si>
  <si>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</si>
  <si>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</si>
  <si>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</si>
  <si>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</si>
  <si>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</si>
  <si>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</si>
  <si>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</si>
  <si>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</si>
  <si>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</si>
  <si>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</si>
  <si>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</si>
  <si>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</si>
  <si>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</si>
  <si>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</si>
  <si>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</si>
  <si>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</si>
  <si>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</si>
  <si>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</si>
  <si>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</si>
  <si>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</si>
  <si>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</si>
  <si>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</si>
  <si>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</si>
  <si>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</si>
  <si>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</si>
  <si>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</si>
  <si>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</si>
  <si>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</si>
  <si>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</si>
  <si>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</si>
  <si>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</si>
  <si>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</si>
  <si>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</si>
  <si>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</si>
  <si>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</si>
  <si>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</si>
  <si>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</si>
  <si>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</si>
  <si>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</si>
  <si>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</si>
  <si>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</si>
  <si>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</si>
  <si>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</si>
  <si>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</si>
  <si>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</si>
  <si>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</si>
  <si>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</si>
  <si>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</si>
  <si>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</si>
  <si>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</si>
  <si>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</si>
  <si>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</si>
  <si>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</si>
  <si>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</si>
  <si>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</si>
  <si>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</si>
  <si>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</si>
  <si>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</si>
  <si>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</si>
  <si>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</si>
  <si>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</si>
  <si>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</si>
  <si>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</si>
  <si>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</si>
  <si>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</si>
  <si>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</si>
  <si>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</si>
  <si>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</si>
  <si>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</si>
  <si>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</si>
  <si>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</si>
  <si>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</si>
  <si>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</si>
  <si>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</si>
  <si>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</si>
  <si>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</si>
  <si>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</si>
  <si>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</si>
  <si>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</si>
  <si>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</si>
  <si>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</si>
  <si>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</si>
  <si>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</si>
  <si>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</si>
  <si>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</si>
  <si>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</si>
  <si>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</si>
  <si>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</si>
  <si>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</si>
  <si>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</si>
  <si>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</si>
  <si>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</si>
  <si>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</si>
  <si>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</si>
  <si>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</si>
  <si>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</si>
  <si>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</si>
  <si>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</si>
  <si>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</si>
  <si>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</si>
  <si>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</si>
  <si>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</si>
  <si>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</si>
  <si>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</si>
  <si>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</si>
  <si>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</si>
  <si>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</si>
  <si>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</si>
  <si>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</si>
  <si>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</si>
  <si>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</si>
  <si>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</si>
  <si>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</si>
  <si>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</si>
  <si>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</si>
  <si>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</si>
  <si>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</si>
  <si>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</si>
  <si>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</si>
  <si>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</si>
  <si>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</si>
  <si>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</si>
  <si>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</si>
  <si>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</si>
  <si>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</si>
  <si>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</si>
  <si>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</si>
  <si>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</si>
  <si>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</si>
  <si>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</si>
  <si>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</si>
  <si>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</si>
  <si>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</si>
  <si>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</si>
  <si>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</si>
  <si>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</si>
  <si>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</si>
  <si>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</si>
  <si>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</si>
  <si>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</si>
  <si>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</si>
  <si>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</si>
  <si>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</si>
  <si>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</si>
  <si>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</si>
  <si>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</si>
  <si>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</si>
  <si>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</si>
  <si>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</si>
  <si>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</si>
  <si>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</si>
  <si>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</si>
  <si>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</si>
  <si>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</si>
  <si>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</si>
  <si>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</si>
  <si>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</si>
  <si>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</si>
  <si>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</si>
  <si>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</si>
  <si>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</si>
  <si>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</si>
  <si>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</si>
  <si>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</si>
  <si>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</si>
  <si>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</si>
  <si>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</si>
  <si>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</si>
  <si>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</si>
  <si>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</si>
  <si>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</si>
  <si>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</si>
  <si>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</si>
  <si>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</si>
  <si>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</si>
  <si>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</si>
  <si>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</si>
  <si>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</si>
  <si>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</si>
  <si>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</si>
  <si>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</si>
  <si>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</si>
  <si>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</si>
  <si>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</si>
  <si>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</si>
  <si>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</si>
  <si>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</si>
  <si>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</si>
  <si>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</si>
  <si>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</si>
  <si>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</si>
  <si>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</si>
  <si>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</si>
  <si>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</si>
  <si>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</si>
  <si>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</si>
  <si>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</si>
  <si>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</si>
  <si>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</si>
  <si>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</si>
  <si>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</si>
  <si>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</si>
  <si>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</si>
  <si>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</si>
  <si>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</si>
  <si>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</si>
  <si>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</si>
  <si>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</si>
  <si>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</si>
  <si>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</si>
  <si>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</si>
  <si>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</si>
  <si>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</si>
  <si>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</si>
  <si>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</si>
  <si>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</si>
  <si>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</si>
  <si>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</si>
  <si>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</si>
  <si>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</si>
  <si>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</si>
  <si>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</si>
  <si>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</si>
  <si>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</si>
  <si>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</si>
  <si>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</si>
  <si>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</si>
  <si>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</si>
  <si>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</si>
  <si>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</si>
  <si>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</si>
  <si>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</si>
  <si>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</si>
  <si>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</si>
  <si>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</si>
  <si>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</si>
  <si>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</si>
  <si>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</si>
  <si>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</si>
  <si>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</si>
  <si>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</si>
  <si>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</si>
  <si>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</si>
  <si>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</si>
  <si>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</si>
  <si>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</si>
  <si>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</si>
  <si>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</si>
  <si>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</si>
  <si>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</si>
  <si>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</si>
  <si>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</si>
  <si>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</si>
  <si>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</si>
  <si>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</si>
  <si>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</si>
  <si>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</si>
  <si>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</si>
  <si>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</si>
  <si>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</si>
  <si>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</si>
  <si>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</si>
  <si>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</si>
  <si>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</si>
  <si>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</si>
  <si>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</si>
  <si>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</si>
  <si>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</si>
  <si>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</si>
  <si>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</si>
  <si>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</si>
  <si>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</si>
  <si>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</si>
  <si>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</si>
  <si>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</si>
  <si>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</si>
  <si>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</si>
  <si>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</si>
  <si>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</si>
  <si>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</si>
  <si>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</si>
  <si>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</si>
  <si>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</si>
  <si>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</si>
  <si>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</si>
  <si>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</si>
  <si>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</si>
  <si>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</si>
  <si>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</si>
  <si>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</si>
  <si>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</si>
  <si>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</si>
  <si>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</si>
  <si>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</si>
  <si>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</si>
  <si>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</si>
  <si>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</si>
  <si>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</si>
  <si>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</si>
  <si>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</si>
  <si>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</si>
  <si>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</si>
  <si>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</si>
  <si>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</si>
  <si>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</si>
  <si>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</si>
  <si>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</si>
  <si>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</si>
  <si>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</si>
  <si>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</si>
  <si>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</si>
  <si>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</si>
  <si>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</si>
  <si>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</si>
  <si>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</si>
  <si>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</si>
  <si>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</si>
  <si>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</si>
  <si>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</si>
  <si>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</si>
  <si>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</si>
  <si>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</si>
  <si>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</si>
  <si>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</si>
  <si>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</si>
  <si>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</si>
  <si>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</si>
  <si>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</si>
  <si>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</si>
  <si>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</si>
  <si>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</si>
  <si>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</si>
  <si>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</si>
  <si>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</si>
  <si>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</si>
  <si>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</si>
  <si>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</si>
  <si>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</si>
  <si>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</si>
  <si>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</si>
  <si>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</si>
  <si>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</si>
  <si>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</si>
  <si>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</si>
  <si>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</si>
  <si>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</si>
  <si>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</si>
  <si>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</si>
  <si>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</si>
  <si>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</si>
  <si>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</si>
  <si>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</si>
  <si>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</si>
  <si>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</si>
  <si>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</si>
  <si>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</si>
  <si>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</si>
  <si>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</si>
  <si>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</si>
  <si>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</si>
  <si>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</si>
  <si>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</si>
  <si>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</si>
  <si>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</si>
  <si>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</si>
  <si>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</si>
  <si>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</si>
  <si>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</si>
  <si>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</si>
  <si>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</si>
  <si>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</si>
  <si>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</si>
  <si>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</si>
  <si>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</si>
  <si>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</si>
  <si>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</si>
  <si>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</si>
  <si>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</si>
  <si>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</si>
  <si>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</si>
  <si>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</si>
  <si>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</si>
  <si>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</si>
  <si>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</si>
  <si>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</si>
  <si>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</si>
  <si>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</si>
  <si>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</si>
  <si>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</si>
  <si>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</si>
  <si>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</si>
  <si>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</si>
  <si>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</si>
  <si>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</si>
  <si>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</si>
  <si>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</si>
  <si>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</si>
  <si>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</si>
  <si>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</si>
  <si>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</si>
  <si>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</si>
  <si>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</si>
  <si>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</si>
  <si>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</si>
  <si>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</si>
  <si>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</si>
  <si>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</si>
  <si>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</si>
  <si>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</si>
  <si>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</si>
  <si>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</si>
  <si>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</si>
  <si>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</si>
  <si>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</si>
  <si>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</si>
  <si>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</si>
  <si>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</si>
  <si>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</si>
  <si>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</si>
  <si>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</si>
  <si>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</si>
  <si>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</si>
  <si>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</si>
  <si>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</si>
  <si>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</si>
  <si>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</si>
  <si>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</si>
  <si>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</si>
  <si>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</si>
  <si>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</si>
  <si>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</si>
  <si>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</si>
  <si>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</si>
  <si>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</si>
  <si>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</si>
  <si>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</si>
  <si>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</si>
  <si>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</si>
  <si>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</si>
  <si>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</si>
  <si>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</si>
  <si>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</si>
  <si>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</si>
  <si>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</si>
  <si>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</si>
  <si>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</si>
  <si>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</si>
  <si>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</si>
  <si>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</si>
  <si>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</si>
  <si>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</si>
  <si>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</si>
  <si>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</si>
  <si>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</si>
  <si>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</si>
  <si>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</si>
  <si>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</si>
  <si>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</si>
  <si>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</si>
  <si>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</si>
  <si>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</si>
  <si>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</si>
  <si>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</si>
  <si>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</si>
  <si>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</si>
  <si>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</si>
  <si>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</si>
  <si>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</si>
  <si>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</si>
  <si>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</si>
  <si>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</si>
  <si>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</si>
  <si>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</si>
  <si>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</si>
  <si>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</si>
  <si>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</si>
  <si>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</si>
  <si>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</si>
  <si>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</si>
  <si>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</si>
  <si>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</si>
  <si>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</si>
  <si>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</si>
  <si>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</si>
  <si>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</si>
  <si>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</si>
  <si>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</si>
  <si>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</si>
  <si>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</si>
  <si>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</si>
  <si>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</si>
  <si>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</si>
  <si>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</si>
  <si>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</si>
  <si>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</si>
  <si>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</si>
  <si>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</si>
  <si>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</si>
  <si>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</si>
  <si>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</si>
  <si>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</si>
  <si>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</si>
  <si>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</si>
  <si>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</si>
  <si>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</si>
  <si>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</si>
  <si>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</si>
  <si>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</si>
  <si>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</si>
  <si>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</si>
  <si>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</si>
  <si>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</si>
  <si>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</si>
  <si>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</si>
  <si>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</si>
  <si>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</si>
  <si>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</si>
  <si>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</si>
  <si>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</si>
  <si>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</si>
  <si>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</si>
  <si>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</si>
  <si>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</si>
  <si>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</si>
  <si>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</si>
  <si>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</si>
  <si>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</si>
  <si>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</si>
  <si>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</si>
  <si>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</si>
  <si>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</si>
  <si>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</si>
  <si>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</si>
  <si>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</si>
  <si>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</si>
  <si>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</si>
  <si>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</si>
  <si>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</si>
  <si>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</si>
  <si>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</si>
  <si>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</si>
  <si>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</si>
  <si>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</si>
  <si>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</si>
  <si>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</si>
  <si>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</si>
  <si>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</si>
  <si>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</si>
  <si>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</si>
  <si>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</si>
  <si>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</si>
  <si>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</si>
  <si>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</si>
  <si>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</si>
  <si>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</si>
  <si>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</si>
  <si>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</si>
  <si>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</si>
  <si>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</si>
  <si>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</si>
  <si>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</si>
  <si>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</si>
  <si>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</si>
  <si>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</si>
  <si>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</si>
  <si>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</si>
  <si>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</si>
  <si>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</si>
  <si>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</si>
  <si>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</si>
  <si>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</si>
  <si>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</si>
  <si>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</si>
  <si>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</si>
  <si>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</si>
  <si>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</si>
  <si>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</si>
  <si>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</si>
  <si>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</si>
  <si>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</si>
  <si>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</si>
  <si>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</si>
  <si>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</si>
  <si>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</si>
  <si>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</si>
  <si>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</si>
  <si>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</si>
  <si>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</si>
  <si>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</si>
  <si>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</si>
  <si>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</si>
  <si>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</si>
  <si>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</si>
  <si>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</si>
  <si>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</si>
  <si>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</si>
  <si>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</si>
  <si>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</si>
  <si>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</si>
  <si>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</si>
  <si>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</si>
  <si>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</si>
  <si>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</si>
  <si>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</si>
  <si>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</si>
  <si>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</si>
  <si>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</si>
  <si>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</si>
  <si>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</si>
  <si>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</si>
  <si>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</si>
  <si>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</si>
  <si>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</si>
  <si>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</si>
  <si>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</si>
  <si>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</si>
  <si>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</si>
  <si>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</si>
  <si>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</si>
  <si>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</si>
  <si>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</si>
  <si>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</si>
  <si>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</si>
  <si>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</si>
  <si>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</si>
  <si>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</si>
  <si>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</si>
  <si>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</si>
  <si>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</si>
  <si>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</si>
  <si>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</si>
  <si>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</si>
  <si>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</si>
  <si>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</si>
  <si>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</si>
  <si>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</si>
  <si>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</si>
  <si>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</si>
  <si>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</si>
  <si>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</si>
  <si>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</si>
  <si>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</si>
  <si>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</si>
  <si>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</si>
  <si>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</si>
  <si>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</si>
  <si>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</si>
  <si>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</si>
  <si>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</si>
  <si>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</si>
  <si>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</si>
  <si>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</si>
  <si>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</si>
  <si>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</si>
  <si>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</si>
  <si>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</si>
  <si>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</si>
  <si>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</si>
  <si>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</si>
  <si>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</si>
  <si>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</si>
  <si>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</si>
  <si>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</si>
  <si>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</si>
  <si>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</si>
  <si>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</si>
  <si>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</si>
  <si>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</si>
  <si>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</si>
  <si>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</si>
  <si>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</si>
  <si>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</si>
  <si>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</si>
  <si>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</si>
  <si>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</si>
  <si>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</si>
  <si>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</si>
  <si>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</si>
  <si>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</si>
  <si>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</si>
  <si>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</si>
  <si>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</si>
  <si>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</si>
  <si>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</si>
  <si>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</si>
  <si>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</si>
  <si>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</si>
  <si>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</si>
  <si>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</si>
  <si>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</si>
  <si>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</si>
  <si>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</si>
  <si>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</si>
  <si>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</si>
  <si>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</si>
  <si>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</si>
  <si>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</si>
  <si>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</si>
  <si>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</si>
  <si>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</si>
  <si>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</si>
  <si>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</si>
  <si>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</si>
  <si>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</si>
  <si>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</si>
  <si>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</si>
  <si>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</si>
  <si>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</si>
  <si>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</si>
  <si>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</si>
  <si>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</si>
  <si>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</si>
  <si>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</si>
  <si>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</si>
  <si>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</si>
  <si>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</si>
  <si>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</si>
  <si>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</si>
  <si>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</si>
  <si>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</si>
  <si>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</si>
  <si>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</si>
  <si>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</si>
  <si>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</si>
  <si>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</si>
  <si>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</si>
  <si>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</si>
  <si>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</si>
  <si>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</si>
  <si>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</si>
  <si>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</si>
  <si>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</si>
  <si>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</si>
  <si>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</si>
  <si>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</si>
  <si>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</si>
  <si>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</si>
  <si>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</si>
  <si>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</si>
  <si>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</si>
  <si>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</si>
  <si>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</si>
  <si>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</si>
  <si>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</si>
  <si>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</si>
  <si>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</si>
  <si>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</si>
  <si>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</si>
  <si>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</si>
  <si>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</si>
  <si>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</si>
  <si>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</si>
  <si>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</si>
  <si>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</si>
  <si>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</si>
  <si>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</si>
  <si>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</si>
  <si>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</si>
  <si>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</si>
  <si>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</si>
  <si>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</si>
  <si>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</si>
  <si>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</si>
  <si>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</si>
  <si>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</si>
  <si>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</si>
  <si>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</si>
  <si>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</si>
  <si>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</si>
  <si>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</si>
  <si>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</si>
  <si>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</si>
  <si>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</si>
  <si>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</si>
  <si>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</si>
  <si>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</si>
  <si>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</si>
  <si>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</si>
  <si>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</si>
  <si>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</si>
  <si>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</si>
  <si>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</si>
  <si>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</si>
  <si>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</si>
  <si>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</si>
  <si>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</si>
  <si>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</si>
  <si>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</si>
  <si>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</si>
  <si>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</si>
  <si>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</si>
  <si>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</si>
  <si>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</si>
  <si>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</si>
  <si>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</si>
  <si>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</si>
  <si>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</si>
  <si>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</si>
  <si>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</si>
  <si>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</si>
  <si>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</si>
  <si>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</si>
  <si>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</si>
  <si>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</si>
  <si>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</si>
  <si>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</si>
  <si>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</si>
  <si>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</si>
  <si>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</si>
  <si>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</si>
  <si>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</si>
  <si>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</si>
  <si>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</si>
  <si>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</si>
  <si>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</si>
  <si>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</si>
  <si>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</si>
  <si>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</si>
  <si>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</si>
  <si>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</si>
  <si>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</si>
  <si>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</si>
  <si>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</si>
  <si>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</si>
  <si>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</si>
  <si>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</si>
  <si>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</si>
  <si>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</si>
  <si>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</si>
  <si>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</si>
  <si>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</si>
  <si>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</si>
  <si>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</si>
  <si>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</si>
  <si>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</si>
  <si>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</si>
  <si>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</si>
  <si>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</si>
  <si>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</si>
  <si>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</si>
  <si>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</si>
  <si>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</si>
  <si>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</si>
  <si>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</si>
  <si>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</si>
  <si>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</si>
  <si>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</si>
  <si>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</si>
  <si>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</si>
  <si>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</si>
  <si>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</si>
  <si>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</si>
  <si>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</si>
  <si>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</si>
  <si>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</si>
  <si>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</si>
  <si>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</si>
  <si>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</si>
  <si>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</si>
  <si>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</si>
  <si>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</si>
  <si>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</si>
  <si>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</si>
  <si>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</si>
  <si>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</si>
  <si>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</si>
  <si>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</si>
  <si>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</si>
  <si>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</si>
  <si>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</si>
  <si>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</si>
  <si>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</si>
  <si>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</si>
  <si>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</si>
  <si>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</si>
  <si>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</si>
  <si>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</si>
  <si>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</si>
  <si>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</si>
  <si>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</si>
  <si>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</si>
  <si>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</si>
  <si>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</si>
  <si>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</si>
  <si>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</si>
  <si>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</si>
  <si>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</si>
  <si>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</si>
  <si>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</si>
  <si>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</si>
  <si>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</si>
  <si>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</si>
  <si>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</si>
  <si>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</si>
  <si>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</si>
  <si>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</si>
  <si>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</si>
  <si>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</si>
  <si>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</si>
  <si>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</si>
  <si>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</si>
  <si>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</si>
  <si>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</si>
  <si>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</si>
  <si>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</si>
  <si>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</si>
  <si>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</si>
  <si>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</si>
  <si>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</si>
  <si>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</si>
  <si>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</si>
  <si>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</si>
  <si>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</si>
  <si>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</si>
  <si>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</si>
  <si>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</si>
  <si>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</si>
  <si>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</si>
  <si>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</si>
  <si>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</si>
  <si>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</si>
  <si>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</si>
  <si>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</si>
  <si>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</si>
  <si>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</si>
  <si>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</si>
  <si>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</si>
  <si>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</si>
  <si>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</si>
  <si>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</si>
  <si>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</si>
  <si>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</si>
  <si>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</si>
  <si>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</si>
  <si>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</si>
  <si>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</si>
  <si>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</si>
  <si>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</si>
  <si>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</si>
  <si>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</si>
  <si>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</si>
  <si>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</si>
  <si>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</si>
  <si>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</si>
  <si>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</si>
  <si>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</si>
  <si>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</si>
  <si>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</si>
  <si>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</si>
  <si>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</si>
  <si>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</si>
  <si>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</si>
  <si>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</si>
  <si>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</si>
  <si>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</si>
  <si>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</si>
  <si>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</si>
  <si>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</si>
  <si>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</si>
  <si>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</si>
  <si>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</si>
  <si>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</si>
  <si>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</si>
  <si>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</si>
  <si>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</si>
  <si>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</si>
  <si>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</si>
  <si>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</si>
  <si>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</si>
  <si>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</si>
  <si>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</si>
  <si>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</si>
  <si>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</si>
  <si>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</si>
  <si>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</si>
  <si>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</si>
  <si>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</si>
  <si>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</si>
  <si>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</si>
  <si>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</si>
  <si>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</si>
  <si>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</si>
  <si>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</si>
  <si>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</si>
  <si>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</si>
  <si>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</si>
  <si>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</si>
  <si>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</si>
  <si>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</si>
  <si>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</si>
  <si>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</si>
  <si>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</si>
  <si>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</si>
  <si>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</si>
  <si>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</si>
  <si>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</si>
  <si>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</si>
  <si>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</si>
  <si>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</si>
  <si>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</si>
  <si>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</si>
  <si>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</si>
  <si>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</si>
  <si>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</si>
  <si>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</si>
  <si>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</si>
  <si>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</si>
  <si>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</si>
  <si>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</si>
  <si>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</si>
  <si>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</si>
  <si>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</si>
  <si>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</si>
  <si>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</si>
  <si>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</si>
  <si>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</si>
  <si>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</si>
  <si>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</si>
  <si>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</si>
  <si>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</si>
  <si>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</si>
  <si>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</si>
  <si>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</si>
  <si>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</si>
  <si>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</si>
  <si>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</si>
  <si>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</si>
  <si>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</si>
  <si>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</si>
  <si>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</si>
  <si>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</si>
  <si>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</si>
  <si>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</si>
  <si>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</si>
  <si>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</si>
  <si>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</si>
  <si>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</si>
  <si>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</si>
  <si>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</si>
  <si>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</si>
  <si>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</si>
  <si>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</si>
  <si>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</si>
  <si>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</si>
  <si>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</si>
  <si>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</si>
  <si>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</si>
  <si>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</si>
  <si>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</si>
  <si>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</si>
  <si>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</si>
  <si>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</si>
  <si>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</si>
  <si>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</si>
  <si>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</si>
  <si>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</si>
  <si>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</si>
  <si>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</si>
  <si>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</si>
  <si>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</si>
  <si>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</si>
  <si>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</si>
  <si>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</si>
  <si>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</si>
  <si>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</si>
  <si>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</si>
  <si>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</si>
  <si>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</si>
  <si>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</si>
  <si>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</si>
  <si>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</si>
  <si>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</si>
  <si>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</si>
  <si>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</si>
  <si>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</si>
  <si>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</si>
  <si>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</si>
  <si>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</si>
  <si>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</si>
  <si>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</si>
  <si>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</si>
  <si>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</si>
  <si>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</si>
  <si>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</si>
  <si>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</si>
  <si>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</si>
  <si>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</si>
  <si>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</si>
  <si>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</si>
  <si>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</si>
  <si>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</si>
  <si>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</si>
  <si>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</si>
  <si>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</si>
  <si>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</si>
  <si>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</si>
  <si>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</si>
  <si>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</si>
  <si>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</si>
  <si>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</si>
  <si>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</si>
  <si>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</si>
  <si>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</si>
  <si>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</si>
  <si>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</si>
  <si>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</si>
  <si>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</si>
  <si>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</si>
  <si>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</si>
  <si>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</si>
  <si>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</si>
  <si>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</si>
  <si>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</si>
  <si>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</si>
  <si>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</si>
  <si>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</si>
  <si>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</si>
  <si>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</si>
  <si>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</si>
  <si>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</si>
  <si>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</si>
  <si>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</si>
  <si>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</si>
  <si>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</si>
  <si>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</si>
  <si>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</si>
  <si>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</si>
  <si>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</si>
  <si>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</si>
  <si>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</si>
  <si>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</si>
  <si>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</si>
  <si>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</si>
  <si>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</si>
  <si>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</si>
  <si>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</si>
  <si>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</si>
  <si>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</si>
  <si>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</si>
  <si>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</si>
  <si>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</si>
  <si>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</si>
  <si>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</si>
  <si>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</si>
  <si>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</si>
  <si>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</si>
  <si>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</si>
  <si>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</si>
  <si>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</si>
  <si>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</si>
  <si>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</si>
  <si>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</si>
  <si>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</si>
  <si>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</si>
  <si>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</si>
  <si>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</si>
  <si>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</si>
  <si>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</si>
  <si>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</si>
  <si>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</si>
  <si>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</si>
  <si>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</si>
  <si>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</si>
  <si>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</si>
  <si>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</si>
  <si>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</si>
  <si>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</si>
  <si>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</si>
  <si>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</si>
  <si>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</si>
  <si>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</si>
  <si>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</si>
  <si>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</si>
  <si>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</si>
  <si>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</si>
  <si>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</si>
  <si>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</si>
  <si>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</si>
  <si>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</si>
  <si>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</si>
  <si>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</si>
  <si>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</si>
  <si>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</si>
  <si>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</si>
  <si>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</si>
  <si>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</si>
  <si>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</si>
  <si>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</si>
  <si>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</si>
  <si>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</si>
  <si>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</si>
  <si>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</si>
  <si>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</si>
  <si>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</si>
  <si>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</si>
  <si>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</si>
  <si>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</si>
  <si>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</si>
  <si>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</si>
  <si>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</si>
  <si>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</si>
  <si>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</si>
  <si>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</si>
  <si>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</si>
  <si>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</si>
  <si>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</si>
  <si>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</si>
  <si>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</si>
  <si>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</si>
  <si>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</si>
  <si>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</si>
  <si>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</si>
  <si>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</si>
  <si>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</si>
  <si>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</si>
  <si>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</si>
  <si>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</si>
  <si>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</si>
  <si>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</si>
  <si>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</si>
  <si>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</si>
  <si>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</si>
  <si>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</si>
  <si>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</si>
  <si>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</si>
  <si>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</si>
  <si>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</si>
  <si>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</si>
  <si>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</si>
  <si>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</si>
  <si>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</si>
  <si>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</si>
  <si>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</si>
  <si>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</si>
  <si>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</si>
  <si>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</si>
  <si>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</si>
  <si>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</si>
  <si>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</si>
  <si>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</si>
  <si>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</si>
  <si>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</si>
  <si>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</si>
  <si>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</si>
  <si>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</si>
  <si>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</si>
  <si>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</si>
  <si>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</si>
  <si>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</si>
  <si>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</si>
  <si>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</si>
  <si>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</si>
  <si>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</si>
  <si>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</si>
  <si>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</si>
  <si>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</si>
  <si>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</si>
  <si>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</si>
  <si>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</si>
  <si>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</si>
  <si>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</si>
  <si>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</si>
  <si>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</si>
  <si>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</si>
  <si>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</si>
  <si>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</si>
  <si>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</si>
  <si>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</si>
  <si>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</si>
  <si>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</si>
  <si>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</si>
  <si>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</si>
  <si>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</si>
  <si>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</si>
  <si>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</si>
  <si>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</si>
  <si>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</si>
  <si>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</si>
  <si>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</si>
  <si>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</si>
  <si>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</si>
  <si>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</si>
  <si>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</si>
  <si>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</si>
  <si>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</si>
  <si>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</si>
  <si>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</si>
  <si>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</si>
  <si>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</si>
  <si>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</si>
  <si>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</si>
  <si>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</si>
  <si>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</si>
  <si>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</si>
  <si>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</si>
  <si>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</si>
  <si>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</si>
  <si>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</si>
  <si>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</si>
  <si>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</si>
  <si>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</si>
  <si>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</si>
  <si>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</si>
  <si>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</si>
  <si>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</si>
  <si>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</si>
  <si>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</si>
  <si>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</si>
  <si>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</si>
  <si>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</si>
  <si>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</si>
  <si>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</si>
  <si>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</si>
  <si>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</si>
  <si>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</si>
  <si>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</si>
  <si>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</si>
  <si>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</si>
  <si>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</si>
  <si>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</si>
  <si>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</si>
  <si>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</si>
  <si>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</si>
  <si>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</si>
  <si>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</si>
  <si>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</si>
  <si>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</si>
  <si>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</si>
  <si>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</si>
  <si>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</si>
  <si>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</si>
  <si>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</si>
  <si>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</si>
  <si>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</si>
  <si>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</si>
  <si>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</si>
  <si>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</si>
  <si>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</si>
  <si>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</si>
  <si>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</si>
  <si>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</si>
  <si>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</si>
  <si>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</si>
  <si>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</si>
  <si>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</si>
  <si>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</si>
  <si>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</si>
  <si>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</si>
  <si>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</si>
  <si>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</si>
  <si>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</si>
  <si>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</si>
  <si>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</si>
  <si>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</si>
  <si>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</si>
  <si>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</si>
  <si>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</si>
  <si>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</si>
  <si>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</si>
  <si>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</si>
  <si>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</si>
  <si>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</si>
  <si>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</si>
  <si>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</si>
  <si>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</si>
  <si>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</si>
  <si>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</si>
  <si>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</si>
  <si>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</si>
  <si>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</si>
  <si>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</si>
  <si>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</si>
  <si>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</si>
  <si>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</si>
  <si>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</si>
  <si>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</si>
  <si>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</si>
  <si>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</si>
  <si>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</si>
  <si>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</si>
  <si>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</si>
  <si>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</si>
  <si>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</si>
  <si>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</si>
  <si>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</si>
  <si>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</si>
  <si>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</si>
  <si>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</si>
  <si>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</si>
  <si>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</si>
  <si>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</si>
  <si>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</si>
  <si>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</si>
  <si>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</si>
  <si>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</si>
  <si>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</si>
  <si>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</si>
  <si>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</si>
  <si>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</si>
  <si>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</si>
  <si>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</si>
  <si>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</si>
  <si>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</si>
  <si>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</si>
  <si>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</si>
  <si>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</si>
  <si>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</si>
  <si>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</si>
  <si>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</si>
  <si>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</si>
  <si>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</si>
  <si>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</si>
  <si>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</si>
  <si>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</si>
  <si>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</si>
  <si>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</si>
  <si>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</si>
  <si>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</si>
  <si>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</si>
  <si>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</si>
  <si>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</si>
  <si>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</si>
  <si>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</si>
  <si>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</si>
  <si>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</si>
  <si>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</si>
  <si>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</si>
  <si>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</si>
  <si>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</si>
  <si>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</si>
  <si>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</si>
  <si>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</si>
  <si>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</si>
  <si>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</si>
  <si>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</si>
  <si>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</si>
  <si>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</si>
  <si>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</si>
  <si>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</si>
  <si>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</si>
  <si>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</si>
  <si>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</si>
  <si>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</si>
  <si>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</si>
  <si>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</si>
  <si>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</si>
  <si>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</si>
  <si>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</si>
  <si>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</si>
  <si>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</si>
  <si>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</si>
  <si>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</si>
  <si>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</si>
  <si>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</si>
  <si>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</si>
  <si>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</si>
  <si>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</si>
  <si>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</si>
  <si>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</si>
  <si>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</si>
  <si>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</si>
  <si>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</si>
  <si>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</si>
  <si>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</si>
  <si>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</si>
  <si>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</si>
  <si>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</si>
  <si>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</si>
  <si>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</si>
  <si>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</si>
  <si>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</si>
  <si>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</si>
  <si>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</si>
  <si>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</si>
  <si>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</si>
  <si>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</si>
  <si>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</si>
  <si>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</si>
  <si>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</si>
  <si>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</si>
  <si>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</si>
  <si>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</si>
  <si>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</si>
  <si>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</si>
  <si>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</si>
  <si>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</si>
  <si>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</si>
  <si>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</si>
  <si>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</si>
  <si>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</si>
  <si>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</si>
  <si>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</si>
  <si>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</si>
  <si>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</si>
  <si>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</si>
  <si>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</si>
  <si>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</si>
  <si>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</si>
  <si>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</si>
  <si>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</si>
  <si>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</si>
  <si>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</si>
  <si>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</si>
  <si>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</si>
  <si>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</si>
  <si>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</si>
  <si>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</si>
  <si>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</si>
  <si>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</si>
  <si>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</si>
  <si>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</si>
  <si>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</si>
  <si>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</si>
  <si>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</si>
  <si>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</si>
  <si>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</si>
  <si>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</si>
  <si>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</si>
  <si>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</si>
  <si>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</si>
  <si>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</si>
  <si>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</si>
  <si>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</si>
  <si>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</si>
  <si>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</si>
  <si>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</si>
  <si>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</si>
  <si>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</si>
  <si>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</si>
  <si>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</si>
  <si>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</si>
  <si>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</si>
  <si>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</si>
  <si>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</si>
  <si>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</si>
  <si>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</si>
  <si>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</si>
  <si>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</si>
  <si>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</si>
  <si>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</si>
  <si>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</si>
  <si>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</si>
  <si>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</si>
  <si>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</si>
  <si>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</si>
  <si>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</si>
  <si>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</si>
  <si>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</si>
  <si>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</si>
  <si>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</si>
  <si>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</si>
  <si>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</si>
  <si>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</si>
  <si>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</si>
  <si>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</si>
  <si>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</si>
  <si>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</si>
  <si>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</si>
  <si>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</si>
  <si>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</si>
  <si>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</si>
  <si>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</si>
  <si>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</si>
  <si>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</si>
  <si>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</si>
  <si>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</si>
  <si>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</si>
  <si>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</si>
  <si>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</si>
  <si>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</si>
  <si>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</si>
  <si>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</si>
  <si>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</si>
  <si>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</si>
  <si>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</si>
  <si>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</si>
  <si>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</si>
  <si>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</si>
  <si>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</si>
  <si>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</si>
  <si>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</si>
  <si>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</si>
  <si>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</si>
  <si>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</si>
  <si>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</si>
  <si>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</si>
  <si>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</si>
  <si>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</si>
  <si>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</si>
  <si>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</si>
  <si>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</si>
  <si>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</si>
  <si>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</si>
  <si>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</si>
  <si>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</si>
  <si>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</si>
  <si>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</si>
  <si>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</si>
  <si>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</si>
  <si>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</si>
  <si>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</si>
  <si>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</si>
  <si>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</si>
  <si>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</si>
  <si>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</si>
  <si>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</si>
  <si>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</si>
  <si>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</si>
  <si>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</si>
  <si>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</si>
  <si>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</si>
  <si>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</si>
  <si>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</si>
  <si>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</si>
  <si>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</si>
  <si>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</si>
  <si>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</si>
  <si>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</si>
  <si>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</si>
  <si>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</si>
  <si>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</si>
  <si>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</si>
  <si>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</si>
  <si>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</si>
  <si>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</si>
  <si>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</si>
  <si>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</si>
  <si>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</si>
  <si>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</si>
  <si>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</si>
  <si>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</si>
  <si>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</si>
  <si>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</si>
  <si>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</si>
  <si>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</si>
  <si>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</si>
  <si>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</si>
  <si>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</si>
  <si>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</si>
  <si>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</si>
  <si>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</si>
  <si>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</si>
  <si>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</si>
  <si>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</si>
  <si>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</si>
  <si>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</si>
  <si>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</si>
  <si>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</si>
  <si>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</si>
  <si>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</si>
  <si>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</si>
  <si>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</si>
  <si>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</si>
  <si>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</si>
  <si>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</si>
  <si>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</si>
  <si>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</si>
  <si>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</si>
  <si>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</si>
  <si>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</si>
  <si>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</si>
  <si>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</si>
  <si>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</si>
  <si>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</si>
  <si>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</si>
  <si>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</si>
  <si>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</si>
  <si>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</si>
  <si>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</si>
  <si>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</si>
  <si>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</si>
  <si>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</si>
  <si>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</si>
  <si>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</si>
  <si>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</si>
  <si>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</si>
  <si>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</si>
  <si>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</si>
  <si>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</si>
  <si>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</si>
  <si>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</si>
  <si>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</si>
  <si>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</si>
  <si>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</si>
  <si>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</si>
  <si>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</si>
  <si>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</si>
  <si>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</si>
  <si>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</si>
  <si>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</si>
  <si>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</si>
  <si>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</si>
  <si>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</si>
  <si>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</si>
  <si>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</si>
  <si>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</si>
  <si>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</si>
  <si>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</si>
  <si>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</si>
  <si>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</si>
  <si>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</si>
  <si>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</si>
  <si>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</si>
  <si>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</si>
  <si>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</si>
  <si>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</si>
  <si>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</si>
  <si>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</si>
  <si>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</si>
  <si>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</si>
  <si>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</si>
  <si>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</si>
  <si>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</si>
  <si>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</si>
  <si>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</si>
  <si>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</si>
  <si>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</si>
  <si>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</si>
  <si>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</si>
  <si>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</si>
  <si>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</si>
  <si>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</si>
  <si>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</si>
  <si>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</si>
  <si>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</si>
  <si>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</si>
  <si>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</si>
  <si>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</si>
  <si>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</si>
  <si>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</si>
  <si>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</si>
  <si>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</si>
  <si>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</si>
  <si>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</si>
  <si>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</si>
  <si>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</si>
  <si>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</si>
  <si>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</si>
  <si>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</si>
  <si>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</si>
  <si>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</si>
  <si>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</si>
  <si>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</si>
  <si>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</si>
  <si>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</si>
  <si>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</si>
  <si>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</si>
  <si>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</si>
  <si>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</si>
  <si>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</si>
  <si>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</si>
  <si>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</si>
  <si>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</si>
  <si>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</si>
  <si>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</si>
  <si>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</si>
  <si>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</si>
  <si>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</si>
  <si>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</si>
  <si>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</si>
  <si>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</si>
  <si>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</si>
  <si>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</si>
  <si>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</si>
  <si>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</si>
  <si>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</si>
  <si>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</si>
  <si>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</si>
  <si>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</si>
  <si>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</si>
  <si>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</si>
  <si>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</si>
  <si>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</si>
  <si>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</si>
  <si>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</si>
  <si>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</si>
  <si>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</si>
  <si>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</si>
  <si>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</si>
  <si>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</si>
  <si>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</si>
  <si>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</si>
  <si>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</si>
  <si>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</si>
  <si>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</si>
  <si>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</si>
  <si>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</si>
  <si>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</si>
  <si>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</si>
  <si>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</si>
  <si>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</si>
  <si>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</si>
  <si>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</si>
  <si>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</si>
  <si>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</si>
  <si>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</si>
  <si>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</si>
  <si>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</si>
  <si>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</si>
  <si>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</si>
  <si>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</si>
  <si>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</si>
  <si>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</si>
  <si>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</si>
  <si>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</si>
  <si>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</si>
  <si>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</si>
  <si>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</si>
  <si>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</si>
  <si>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</si>
  <si>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</si>
  <si>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</si>
  <si>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</si>
  <si>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</si>
  <si>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</si>
  <si>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</si>
  <si>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</si>
  <si>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</si>
  <si>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</si>
  <si>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</si>
  <si>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</si>
  <si>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</si>
  <si>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</si>
  <si>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</si>
  <si>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</si>
  <si>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</si>
  <si>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</si>
  <si>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</si>
  <si>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</si>
  <si>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</si>
  <si>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</si>
  <si>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</si>
  <si>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</si>
  <si>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</si>
  <si>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</si>
  <si>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</si>
  <si>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</si>
  <si>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</si>
  <si>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</si>
  <si>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</si>
  <si>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</si>
  <si>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</si>
  <si>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</si>
  <si>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</si>
  <si>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</si>
  <si>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</si>
  <si>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</si>
  <si>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</si>
  <si>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</si>
  <si>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</si>
  <si>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</si>
  <si>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</si>
  <si>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</si>
  <si>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</si>
  <si>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</si>
  <si>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</si>
  <si>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</si>
  <si>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</si>
  <si>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</si>
  <si>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</si>
  <si>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</si>
  <si>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</si>
  <si>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</si>
  <si>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</si>
  <si>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</si>
  <si>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</si>
  <si>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</si>
  <si>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</si>
  <si>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</si>
  <si>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</si>
  <si>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</si>
  <si>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</si>
  <si>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</si>
  <si>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</si>
  <si>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</si>
  <si>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</si>
  <si>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</si>
  <si>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</si>
  <si>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</si>
  <si>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</si>
  <si>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</si>
  <si>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</si>
  <si>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</si>
  <si>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</si>
  <si>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</si>
  <si>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</si>
  <si>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</si>
  <si>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</si>
  <si>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</si>
  <si>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</si>
  <si>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</si>
  <si>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</si>
  <si>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</si>
  <si>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</si>
  <si>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</si>
  <si>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</si>
  <si>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</si>
  <si>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</si>
  <si>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</si>
  <si>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</si>
  <si>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</si>
  <si>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</si>
  <si>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</si>
  <si>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</si>
  <si>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</si>
  <si>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</si>
  <si>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</si>
  <si>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</si>
  <si>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</si>
  <si>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</si>
  <si>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</si>
  <si>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</si>
  <si>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</si>
  <si>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</si>
  <si>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</si>
  <si>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</si>
  <si>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</si>
  <si>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</si>
  <si>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</si>
  <si>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</si>
  <si>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</si>
  <si>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</si>
  <si>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</si>
  <si>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</si>
  <si>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</si>
  <si>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</si>
  <si>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</si>
  <si>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</si>
  <si>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</si>
  <si>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</si>
  <si>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</si>
  <si>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</si>
  <si>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</si>
  <si>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</si>
  <si>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</si>
  <si>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</si>
  <si>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</si>
  <si>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</si>
  <si>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</si>
  <si>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</si>
  <si>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</si>
  <si>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</si>
  <si>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</si>
  <si>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</si>
  <si>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</si>
  <si>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</si>
  <si>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</si>
  <si>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</si>
  <si>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</si>
  <si>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</si>
  <si>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</si>
  <si>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</si>
  <si>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</si>
  <si>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</si>
  <si>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</si>
  <si>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</si>
  <si>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</si>
  <si>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</si>
  <si>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</si>
  <si>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</si>
  <si>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</si>
  <si>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</si>
  <si>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</si>
  <si>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</si>
  <si>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</si>
  <si>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</si>
  <si>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</si>
  <si>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</si>
  <si>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</si>
  <si>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</si>
  <si>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</si>
  <si>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</si>
  <si>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</si>
  <si>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</si>
  <si>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</si>
  <si>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</si>
  <si>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</si>
  <si>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</si>
  <si>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</si>
  <si>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</si>
  <si>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</si>
  <si>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</si>
  <si>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</si>
  <si>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</si>
  <si>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</si>
  <si>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</si>
  <si>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</si>
  <si>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</si>
  <si>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</si>
  <si>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</si>
  <si>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</si>
  <si>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</si>
  <si>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</si>
  <si>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</si>
  <si>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</si>
  <si>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</si>
  <si>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</si>
  <si>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</si>
  <si>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</si>
  <si>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</si>
  <si>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</si>
  <si>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</si>
  <si>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</si>
  <si>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</si>
  <si>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</si>
  <si>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</si>
  <si>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</si>
  <si>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</si>
  <si>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</si>
  <si>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</si>
  <si>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</si>
  <si>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</si>
  <si>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</si>
  <si>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</si>
  <si>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</si>
  <si>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</si>
  <si>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</si>
  <si>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</si>
  <si>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</si>
  <si>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</si>
  <si>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</si>
  <si>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</si>
  <si>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</si>
  <si>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</si>
  <si>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</si>
  <si>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</si>
  <si>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</si>
  <si>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</si>
  <si>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</si>
  <si>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</si>
  <si>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</si>
  <si>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</si>
  <si>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</si>
  <si>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</si>
  <si>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</si>
  <si>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</si>
  <si>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</si>
  <si>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</si>
  <si>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</si>
  <si>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</si>
  <si>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</si>
  <si>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</si>
  <si>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</si>
  <si>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</si>
  <si>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</si>
  <si>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</si>
  <si>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</si>
  <si>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</si>
  <si>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</si>
  <si>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</si>
  <si>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</si>
  <si>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</si>
  <si>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</si>
  <si>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</si>
  <si>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</si>
  <si>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</si>
  <si>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</si>
  <si>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</si>
  <si>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</si>
  <si>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</si>
  <si>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</si>
  <si>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</si>
  <si>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</si>
  <si>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</si>
  <si>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</si>
  <si>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</si>
  <si>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</si>
  <si>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</si>
  <si>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</si>
  <si>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</si>
  <si>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</si>
  <si>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</si>
  <si>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</si>
  <si>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</si>
  <si>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</si>
  <si>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</si>
  <si>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</si>
  <si>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</si>
  <si>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</si>
  <si>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</si>
  <si>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</si>
  <si>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</si>
  <si>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</si>
  <si>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</si>
  <si>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</si>
  <si>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</si>
  <si>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</si>
  <si>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</si>
  <si>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</si>
  <si>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</si>
  <si>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</si>
  <si>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</si>
  <si>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</si>
  <si>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</si>
  <si>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</si>
  <si>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</si>
  <si>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</si>
  <si>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</si>
  <si>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</si>
  <si>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</si>
  <si>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</si>
  <si>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</si>
  <si>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</si>
  <si>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</si>
  <si>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</si>
  <si>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</si>
  <si>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</si>
  <si>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</si>
  <si>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</si>
  <si>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</si>
  <si>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</si>
  <si>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</si>
  <si>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</si>
  <si>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</si>
  <si>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</si>
  <si>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</si>
  <si>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</si>
  <si>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</si>
  <si>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</si>
  <si>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</si>
  <si>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</si>
  <si>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</si>
  <si>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</si>
  <si>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</si>
  <si>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</si>
  <si>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</si>
  <si>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</si>
  <si>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</si>
  <si>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</si>
  <si>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</si>
  <si>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</si>
  <si>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</si>
  <si>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</si>
  <si>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</si>
  <si>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</si>
  <si>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</si>
  <si>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</si>
  <si>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</si>
  <si>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</si>
  <si>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</si>
  <si>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</si>
  <si>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</si>
  <si>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</si>
  <si>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</si>
  <si>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</si>
  <si>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</si>
  <si>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</si>
  <si>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</si>
  <si>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</si>
  <si>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</si>
  <si>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</si>
  <si>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</si>
  <si>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</si>
  <si>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</si>
  <si>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</si>
  <si>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</si>
  <si>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</si>
  <si>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</si>
  <si>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</si>
  <si>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</si>
  <si>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</si>
  <si>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</si>
  <si>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</si>
  <si>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</si>
  <si>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</si>
  <si>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</si>
  <si>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</si>
  <si>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</si>
  <si>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</si>
  <si>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</si>
  <si>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</si>
  <si>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</si>
  <si>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</si>
  <si>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</si>
  <si>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</si>
  <si>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</si>
  <si>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</si>
  <si>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</si>
  <si>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</si>
  <si>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</si>
  <si>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</si>
  <si>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</si>
  <si>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</si>
  <si>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</si>
  <si>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</si>
  <si>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</si>
  <si>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</si>
  <si>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</si>
  <si>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</si>
  <si>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</si>
  <si>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</si>
  <si>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</si>
  <si>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</si>
  <si>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</si>
  <si>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</si>
  <si>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</si>
  <si>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</si>
  <si>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</si>
  <si>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</si>
  <si>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</si>
  <si>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</si>
  <si>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</si>
  <si>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</si>
  <si>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</si>
  <si>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</si>
  <si>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</si>
  <si>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</si>
  <si>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</si>
  <si>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</si>
  <si>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</si>
  <si>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</si>
  <si>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</si>
  <si>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</si>
  <si>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</si>
  <si>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</si>
  <si>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</si>
  <si>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</si>
  <si>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</si>
  <si>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</si>
  <si>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</si>
  <si>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</si>
  <si>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</si>
  <si>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</si>
  <si>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</si>
  <si>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</si>
  <si>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</si>
  <si>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</si>
  <si>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</si>
  <si>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</si>
  <si>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</si>
  <si>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</si>
  <si>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</si>
  <si>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</si>
  <si>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</si>
  <si>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</si>
  <si>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</si>
  <si>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</si>
  <si>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</si>
  <si>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</si>
  <si>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</si>
  <si>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</si>
  <si>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</si>
  <si>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</si>
  <si>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</si>
  <si>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</si>
  <si>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</si>
  <si>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</si>
  <si>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</si>
  <si>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</si>
  <si>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</si>
  <si>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</si>
  <si>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</si>
  <si>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</si>
  <si>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</si>
  <si>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</si>
  <si>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</si>
  <si>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</si>
  <si>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</si>
  <si>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</si>
  <si>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</si>
  <si>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</si>
  <si>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</si>
  <si>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</si>
  <si>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</si>
  <si>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</si>
  <si>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</si>
  <si>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</si>
  <si>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</si>
  <si>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</si>
  <si>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</si>
  <si>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</si>
  <si>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</si>
  <si>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</si>
  <si>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</si>
  <si>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</si>
  <si>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</si>
  <si>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</si>
  <si>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</si>
  <si>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</si>
  <si>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</si>
  <si>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</si>
  <si>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</si>
  <si>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</si>
  <si>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</si>
  <si>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</si>
  <si>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</si>
  <si>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</si>
  <si>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</si>
  <si>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</si>
  <si>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</si>
  <si>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</si>
  <si>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</si>
  <si>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</si>
  <si>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</si>
  <si>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</si>
  <si>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</si>
  <si>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</si>
  <si>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</si>
  <si>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</si>
  <si>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</si>
  <si>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</si>
  <si>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</si>
  <si>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</si>
  <si>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</si>
  <si>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</si>
  <si>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</si>
  <si>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</si>
  <si>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</si>
  <si>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</si>
  <si>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</si>
  <si>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</si>
  <si>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</si>
  <si>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</si>
  <si>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</si>
  <si>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</si>
  <si>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</si>
  <si>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</si>
  <si>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</si>
  <si>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</si>
  <si>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</si>
  <si>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</si>
  <si>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</si>
  <si>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</si>
  <si>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</si>
  <si>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</si>
  <si>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</si>
  <si>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</si>
  <si>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</si>
  <si>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</si>
  <si>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</si>
  <si>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</si>
  <si>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</si>
  <si>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</si>
  <si>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</si>
  <si>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</si>
  <si>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</si>
  <si>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</si>
  <si>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</si>
  <si>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</si>
  <si>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</si>
  <si>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</si>
  <si>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</si>
  <si>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</si>
  <si>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</si>
  <si>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</si>
  <si>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</si>
  <si>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</si>
  <si>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</si>
  <si>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</si>
  <si>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</si>
  <si>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</si>
  <si>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</si>
  <si>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</si>
  <si>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</si>
  <si>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</si>
  <si>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</si>
  <si>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</si>
  <si>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</si>
  <si>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</si>
  <si>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</si>
  <si>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</si>
  <si>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</si>
  <si>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</si>
  <si>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</si>
  <si>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</si>
  <si>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</si>
  <si>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</si>
  <si>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</si>
  <si>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</si>
  <si>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</si>
  <si>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</si>
  <si>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</si>
  <si>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</si>
  <si>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</si>
  <si>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</si>
  <si>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</si>
  <si>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</si>
  <si>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</si>
  <si>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</si>
  <si>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</si>
  <si>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</si>
  <si>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</si>
  <si>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</si>
  <si>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</si>
  <si>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</si>
  <si>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</si>
  <si>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</si>
  <si>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</si>
  <si>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</si>
  <si>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</si>
  <si>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</si>
  <si>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</si>
  <si>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</si>
  <si>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</si>
  <si>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</si>
  <si>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</si>
  <si>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</si>
  <si>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</si>
  <si>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</si>
  <si>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</si>
  <si>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</si>
  <si>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</si>
  <si>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</si>
  <si>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</si>
  <si>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</si>
  <si>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</si>
  <si>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</si>
  <si>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</si>
  <si>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</si>
  <si>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</si>
  <si>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</si>
  <si>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</si>
  <si>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</si>
  <si>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</si>
  <si>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</si>
  <si>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</si>
  <si>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</si>
  <si>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</si>
  <si>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</si>
  <si>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</si>
  <si>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</si>
  <si>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</si>
  <si>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</si>
  <si>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</si>
  <si>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</si>
  <si>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</si>
  <si>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</si>
  <si>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</si>
  <si>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</si>
  <si>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</si>
  <si>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</si>
  <si>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</si>
  <si>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</si>
  <si>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</si>
  <si>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</si>
  <si>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</si>
  <si>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</si>
  <si>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</si>
  <si>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</si>
  <si>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</si>
  <si>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</si>
  <si>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</si>
  <si>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</si>
  <si>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</si>
  <si>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</si>
  <si>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</si>
  <si>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</si>
  <si>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</si>
  <si>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</si>
  <si>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</si>
  <si>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</si>
  <si>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</si>
  <si>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</si>
  <si>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</si>
  <si>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</si>
  <si>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</si>
  <si>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</si>
  <si>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</si>
  <si>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</si>
  <si>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</si>
  <si>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</si>
  <si>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</si>
  <si>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</si>
  <si>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</si>
  <si>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</si>
  <si>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</si>
  <si>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</si>
  <si>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</si>
  <si>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</si>
  <si>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</si>
  <si>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</si>
  <si>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</si>
  <si>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</si>
  <si>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</si>
  <si>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</si>
  <si>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</si>
  <si>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</si>
  <si>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</si>
  <si>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</si>
  <si>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</si>
  <si>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</si>
  <si>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</si>
  <si>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</si>
  <si>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</si>
  <si>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</si>
  <si>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</si>
  <si>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</si>
  <si>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</si>
  <si>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</si>
  <si>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</si>
  <si>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</si>
  <si>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</si>
  <si>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</si>
  <si>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</si>
  <si>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</si>
  <si>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</si>
  <si>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</si>
  <si>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</si>
  <si>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</si>
  <si>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</si>
  <si>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</si>
  <si>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</si>
  <si>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</si>
  <si>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</si>
  <si>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</si>
  <si>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</si>
  <si>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</si>
  <si>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</si>
  <si>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</si>
  <si>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</si>
  <si>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</si>
  <si>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</si>
  <si>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</si>
  <si>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</si>
  <si>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</si>
  <si>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</si>
  <si>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</si>
  <si>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</si>
  <si>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</si>
  <si>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</si>
  <si>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</si>
  <si>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</si>
  <si>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</si>
  <si>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</si>
  <si>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</si>
  <si>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</si>
  <si>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</si>
  <si>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</si>
  <si>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</si>
  <si>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</si>
  <si>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</si>
  <si>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</si>
  <si>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</si>
  <si>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</si>
  <si>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</si>
  <si>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</si>
  <si>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</si>
  <si>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</si>
  <si>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</si>
  <si>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</si>
  <si>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</si>
  <si>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</si>
  <si>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</si>
  <si>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</si>
  <si>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</si>
  <si>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</si>
  <si>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</si>
  <si>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</si>
  <si>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</si>
  <si>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</si>
  <si>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</si>
  <si>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</si>
  <si>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</si>
  <si>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</si>
  <si>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</si>
  <si>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</si>
  <si>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</si>
  <si>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</si>
  <si>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</si>
  <si>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</si>
  <si>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</si>
  <si>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</si>
  <si>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</si>
  <si>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</si>
  <si>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</si>
  <si>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</si>
  <si>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</si>
  <si>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</si>
  <si>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</si>
  <si>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</si>
  <si>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</si>
  <si>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</si>
  <si>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</si>
  <si>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</si>
  <si>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</si>
  <si>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</si>
  <si>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</si>
  <si>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</si>
  <si>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</si>
  <si>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</si>
  <si>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</si>
  <si>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</si>
  <si>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</si>
  <si>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</si>
  <si>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</si>
  <si>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</si>
  <si>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</si>
  <si>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</si>
  <si>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</si>
  <si>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</si>
  <si>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</si>
  <si>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</si>
  <si>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</si>
  <si>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</si>
  <si>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</si>
  <si>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</si>
  <si>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</si>
  <si>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</si>
  <si>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</si>
  <si>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</si>
  <si>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</si>
  <si>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</si>
  <si>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</si>
  <si>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</si>
  <si>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</si>
  <si>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</si>
  <si>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</si>
  <si>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</si>
  <si>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</si>
  <si>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</si>
  <si>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</si>
  <si>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</si>
  <si>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</si>
  <si>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</si>
  <si>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</si>
  <si>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</si>
  <si>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</si>
  <si>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</si>
  <si>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</si>
  <si>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</si>
  <si>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</si>
  <si>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</si>
  <si>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</si>
  <si>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</si>
  <si>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</si>
  <si>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</si>
  <si>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</si>
  <si>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</si>
  <si>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</si>
  <si>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</si>
  <si>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</si>
  <si>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</si>
  <si>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</si>
  <si>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</si>
  <si>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</si>
  <si>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</si>
  <si>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</si>
  <si>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</si>
  <si>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</si>
  <si>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</si>
  <si>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</si>
  <si>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</si>
  <si>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</si>
  <si>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</si>
  <si>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</si>
  <si>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</si>
  <si>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</si>
  <si>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</si>
  <si>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</si>
  <si>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</si>
  <si>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</si>
  <si>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</si>
  <si>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</si>
  <si>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</si>
  <si>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</si>
  <si>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</si>
  <si>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</si>
  <si>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</si>
  <si>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</si>
  <si>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</si>
  <si>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</si>
  <si>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</si>
  <si>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</si>
  <si>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</si>
  <si>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</si>
  <si>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</si>
  <si>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</si>
  <si>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</si>
  <si>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</si>
  <si>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</si>
  <si>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</si>
  <si>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</si>
  <si>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</si>
  <si>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</si>
  <si>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</si>
  <si>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</si>
  <si>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</si>
  <si>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</si>
  <si>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</si>
  <si>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</si>
  <si>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</si>
  <si>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</si>
  <si>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</si>
  <si>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</si>
  <si>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</si>
  <si>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</si>
  <si>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</si>
  <si>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</si>
  <si>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</si>
  <si>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</si>
  <si>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</si>
  <si>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</si>
  <si>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</si>
  <si>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</si>
  <si>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</si>
  <si>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</si>
  <si>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</si>
  <si>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</si>
  <si>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</si>
  <si>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</si>
  <si>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</si>
  <si>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</si>
  <si>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</si>
  <si>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</si>
  <si>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</si>
  <si>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</si>
  <si>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</si>
  <si>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</si>
  <si>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</si>
  <si>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</si>
  <si>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</si>
  <si>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</si>
  <si>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</si>
  <si>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</si>
  <si>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</si>
  <si>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</si>
  <si>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</si>
  <si>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</si>
  <si>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</si>
  <si>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</si>
  <si>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</si>
  <si>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</si>
  <si>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</si>
  <si>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</si>
  <si>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</si>
  <si>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</si>
  <si>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</si>
  <si>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</si>
  <si>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</si>
  <si>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</si>
  <si>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</si>
  <si>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</si>
  <si>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</si>
  <si>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</si>
  <si>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</si>
  <si>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</si>
  <si>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</si>
  <si>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</si>
  <si>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</si>
  <si>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</si>
  <si>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</si>
  <si>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</si>
  <si>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</si>
  <si>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</si>
  <si>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</si>
  <si>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</si>
  <si>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</si>
  <si>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</si>
  <si>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</si>
  <si>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</si>
  <si>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</si>
  <si>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</si>
  <si>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</si>
  <si>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</si>
  <si>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</si>
  <si>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</si>
  <si>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</si>
  <si>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</si>
  <si>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</si>
  <si>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</si>
  <si>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</si>
  <si>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</si>
  <si>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</si>
  <si>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</si>
  <si>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</si>
  <si>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</si>
  <si>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</si>
  <si>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</si>
  <si>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</si>
  <si>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</si>
  <si>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</si>
  <si>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</si>
  <si>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</si>
  <si>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</si>
  <si>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</si>
  <si>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</si>
  <si>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</si>
  <si>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</si>
  <si>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</si>
  <si>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</si>
  <si>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</si>
  <si>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</si>
  <si>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</si>
  <si>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</si>
  <si>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</si>
  <si>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</si>
  <si>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</si>
  <si>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</si>
  <si>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</si>
  <si>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</si>
  <si>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</si>
  <si>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</si>
  <si>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</si>
  <si>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</si>
  <si>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</si>
  <si>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</si>
  <si>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</si>
  <si>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</si>
  <si>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</si>
  <si>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</si>
  <si>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</si>
  <si>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</si>
  <si>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</si>
  <si>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</si>
  <si>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</si>
  <si>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</si>
  <si>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</si>
  <si>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</si>
  <si>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</si>
  <si>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</si>
  <si>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</si>
  <si>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</si>
  <si>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</si>
  <si>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</si>
  <si>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</si>
  <si>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</si>
  <si>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</si>
  <si>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</si>
  <si>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</si>
  <si>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</si>
  <si>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</si>
  <si>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</si>
  <si>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</si>
  <si>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</si>
  <si>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</si>
  <si>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</si>
  <si>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</si>
  <si>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</si>
  <si>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</si>
  <si>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</si>
  <si>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</si>
  <si>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</si>
  <si>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</si>
  <si>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</si>
  <si>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</si>
  <si>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</si>
  <si>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</si>
  <si>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</si>
  <si>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</si>
  <si>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</si>
  <si>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</si>
  <si>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</si>
  <si>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</si>
  <si>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</si>
  <si>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</si>
  <si>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</si>
  <si>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</si>
  <si>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</si>
  <si>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</si>
  <si>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</si>
  <si>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</si>
  <si>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</si>
  <si>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</si>
  <si>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</si>
  <si>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</si>
  <si>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</si>
  <si>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</si>
  <si>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</si>
  <si>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</si>
  <si>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</si>
  <si>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</si>
  <si>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</si>
  <si>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</si>
  <si>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</si>
  <si>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</si>
  <si>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</si>
  <si>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</si>
  <si>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</si>
  <si>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</si>
  <si>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</si>
  <si>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</si>
  <si>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</si>
  <si>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</si>
  <si>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</si>
  <si>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</si>
  <si>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</si>
  <si>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</si>
  <si>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</si>
  <si>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</si>
  <si>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</si>
  <si>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</si>
  <si>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</si>
  <si>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</si>
  <si>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</si>
  <si>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</si>
  <si>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</si>
  <si>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</si>
  <si>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</si>
  <si>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</si>
  <si>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</si>
  <si>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</si>
  <si>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</si>
  <si>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</si>
  <si>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</si>
  <si>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</si>
  <si>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</si>
  <si>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</si>
  <si>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</si>
  <si>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</si>
  <si>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</si>
  <si>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</si>
  <si>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</si>
  <si>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</si>
  <si>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</si>
  <si>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</si>
  <si>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</si>
  <si>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</si>
  <si>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</si>
  <si>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</si>
  <si>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</si>
  <si>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</si>
  <si>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</si>
  <si>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</si>
  <si>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</si>
  <si>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</si>
  <si>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</si>
  <si>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</si>
  <si>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</si>
  <si>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</si>
  <si>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</si>
  <si>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</si>
  <si>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</si>
  <si>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</si>
  <si>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</si>
  <si>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</si>
  <si>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</si>
  <si>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</si>
  <si>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</si>
  <si>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</si>
  <si>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</si>
  <si>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</si>
  <si>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</si>
  <si>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</si>
  <si>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</si>
  <si>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</si>
  <si>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</si>
  <si>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</si>
  <si>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</si>
  <si>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</si>
  <si>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</si>
  <si>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</si>
  <si>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</si>
  <si>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</si>
  <si>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</si>
  <si>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</si>
  <si>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</si>
  <si>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</si>
  <si>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</si>
  <si>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</si>
  <si>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</si>
  <si>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</si>
  <si>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</si>
  <si>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</si>
  <si>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</si>
  <si>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</si>
  <si>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</si>
  <si>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</si>
  <si>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</si>
  <si>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</si>
  <si>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</si>
  <si>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</si>
  <si>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</si>
  <si>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</si>
  <si>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</si>
  <si>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</si>
  <si>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</si>
  <si>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</si>
  <si>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</si>
  <si>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</si>
  <si>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</si>
  <si>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</si>
  <si>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</si>
  <si>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</si>
  <si>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</si>
  <si>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</si>
  <si>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</si>
  <si>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</si>
  <si>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</si>
  <si>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</si>
  <si>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</si>
  <si>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</si>
  <si>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</si>
  <si>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</si>
  <si>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</si>
  <si>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</si>
  <si>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</si>
  <si>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</si>
  <si>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</si>
  <si>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</si>
  <si>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</si>
  <si>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</si>
  <si>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</si>
  <si>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</si>
  <si>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</si>
  <si>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</si>
  <si>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</si>
  <si>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</si>
  <si>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</si>
  <si>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</si>
  <si>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</si>
  <si>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</si>
  <si>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</si>
  <si>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</si>
  <si>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</si>
  <si>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</si>
  <si>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</si>
  <si>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</si>
  <si>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</si>
  <si>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</si>
  <si>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</si>
  <si>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</si>
  <si>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</si>
  <si>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</si>
  <si>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</si>
  <si>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</si>
  <si>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</si>
  <si>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</si>
  <si>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</si>
  <si>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</si>
  <si>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</si>
  <si>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</si>
  <si>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</si>
  <si>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</si>
  <si>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</si>
  <si>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</si>
  <si>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</si>
  <si>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</si>
  <si>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</si>
  <si>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</si>
  <si>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</si>
  <si>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</si>
  <si>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</si>
  <si>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</si>
  <si>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</si>
  <si>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</si>
  <si>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</si>
  <si>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</si>
  <si>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</si>
  <si>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</si>
  <si>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</si>
  <si>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</si>
  <si>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</si>
  <si>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</si>
  <si>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</si>
  <si>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</si>
  <si>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</si>
  <si>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</si>
  <si>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</si>
  <si>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</si>
  <si>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</si>
  <si>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</si>
  <si>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</si>
  <si>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</si>
  <si>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</si>
  <si>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</si>
  <si>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</si>
  <si>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</si>
  <si>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</si>
  <si>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</si>
  <si>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</si>
  <si>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</si>
  <si>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</si>
  <si>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</si>
  <si>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</si>
  <si>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</si>
  <si>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</si>
  <si>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</si>
  <si>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</si>
  <si>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</si>
  <si>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</si>
  <si>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</si>
  <si>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</si>
  <si>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</si>
  <si>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</si>
  <si>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</si>
  <si>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</si>
  <si>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</si>
  <si>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</si>
  <si>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</si>
  <si>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</si>
  <si>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</si>
  <si>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</si>
  <si>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</si>
  <si>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</si>
  <si>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</si>
  <si>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</si>
  <si>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</si>
  <si>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</si>
  <si>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</si>
  <si>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</si>
  <si>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</si>
  <si>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</si>
  <si>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</si>
  <si>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</si>
  <si>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</si>
  <si>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</si>
  <si>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</si>
  <si>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</si>
  <si>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</si>
  <si>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</si>
  <si>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</si>
  <si>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</si>
  <si>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</si>
  <si>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</si>
  <si>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</si>
  <si>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</si>
  <si>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</si>
  <si>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</si>
  <si>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</si>
  <si>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</si>
  <si>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</si>
  <si>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</si>
  <si>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</si>
  <si>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</si>
  <si>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</si>
  <si>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</si>
  <si>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</si>
  <si>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</si>
  <si>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</si>
  <si>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</si>
  <si>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</si>
  <si>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</si>
  <si>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</si>
  <si>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</si>
  <si>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</si>
  <si>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</si>
  <si>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</si>
  <si>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</si>
  <si>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</si>
  <si>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</si>
  <si>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</si>
  <si>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</si>
  <si>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</si>
  <si>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</si>
  <si>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</si>
  <si>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</si>
  <si>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</si>
  <si>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</si>
  <si>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</si>
  <si>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</si>
  <si>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</si>
  <si>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</si>
  <si>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</si>
  <si>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</si>
  <si>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</si>
  <si>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</si>
  <si>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</si>
  <si>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</si>
  <si>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</si>
  <si>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</si>
  <si>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</si>
  <si>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</si>
  <si>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</si>
  <si>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</si>
  <si>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</si>
  <si>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</si>
  <si>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</si>
  <si>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</si>
  <si>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</si>
  <si>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</si>
  <si>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</si>
  <si>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</si>
  <si>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</si>
  <si>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</si>
  <si>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</si>
  <si>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</si>
  <si>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</si>
  <si>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</si>
  <si>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</si>
  <si>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</si>
  <si>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</si>
  <si>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</si>
  <si>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</si>
  <si>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</si>
  <si>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</si>
  <si>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</si>
  <si>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</si>
  <si>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</si>
  <si>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</si>
  <si>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</si>
  <si>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</si>
  <si>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</si>
  <si>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</si>
  <si>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</si>
  <si>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</si>
  <si>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</si>
  <si>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</si>
  <si>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</si>
  <si>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</si>
  <si>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</si>
  <si>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</si>
  <si>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</si>
  <si>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</si>
  <si>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</si>
  <si>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</si>
  <si>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</si>
  <si>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</si>
  <si>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</si>
  <si>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</si>
  <si>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</si>
  <si>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</si>
  <si>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</si>
  <si>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</si>
  <si>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</si>
  <si>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</si>
  <si>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</si>
  <si>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</si>
  <si>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</si>
  <si>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</si>
  <si>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</si>
  <si>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</si>
  <si>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</si>
  <si>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</si>
  <si>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</si>
  <si>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</si>
  <si>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</si>
  <si>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</si>
  <si>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</si>
  <si>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</si>
  <si>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</si>
  <si>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</si>
  <si>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</si>
  <si>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</si>
  <si>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</si>
  <si>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</si>
  <si>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</si>
  <si>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</si>
  <si>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</si>
  <si>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</si>
  <si>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</si>
  <si>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</si>
  <si>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</si>
  <si>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</si>
  <si>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</si>
  <si>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</si>
  <si>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</si>
  <si>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</si>
  <si>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</si>
  <si>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</si>
  <si>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</si>
  <si>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</si>
  <si>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</si>
  <si>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</si>
  <si>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</si>
  <si>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</si>
  <si>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</si>
  <si>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</si>
  <si>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</si>
  <si>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</si>
  <si>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</si>
  <si>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</si>
  <si>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</si>
  <si>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</si>
  <si>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</si>
  <si>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</si>
  <si>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</si>
  <si>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</si>
  <si>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</si>
  <si>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</si>
  <si>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</si>
  <si>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</si>
  <si>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</si>
  <si>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</si>
  <si>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</si>
  <si>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</si>
  <si>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</si>
  <si>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</si>
  <si>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</si>
  <si>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</si>
  <si>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</si>
  <si>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</si>
  <si>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</si>
  <si>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</si>
  <si>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</si>
  <si>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</si>
  <si>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</si>
  <si>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</si>
  <si>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</si>
  <si>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</si>
  <si>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</si>
  <si>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</si>
  <si>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</si>
  <si>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</si>
  <si>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</si>
  <si>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</si>
  <si>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</si>
  <si>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</si>
  <si>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</si>
  <si>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</si>
  <si>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</si>
  <si>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</si>
  <si>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</si>
  <si>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</si>
  <si>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</si>
  <si>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</si>
  <si>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</si>
  <si>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</si>
  <si>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</si>
  <si>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</si>
  <si>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</si>
  <si>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</si>
  <si>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</si>
  <si>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</si>
  <si>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</si>
  <si>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</si>
  <si>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</si>
  <si>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</si>
  <si>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</si>
  <si>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</si>
  <si>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</si>
  <si>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</si>
  <si>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</si>
  <si>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</si>
  <si>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</si>
  <si>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</si>
  <si>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</si>
  <si>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</si>
  <si>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</si>
  <si>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</si>
  <si>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</si>
  <si>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</si>
  <si>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</si>
  <si>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</si>
  <si>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</si>
  <si>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</si>
  <si>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</si>
  <si>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</si>
  <si>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</si>
  <si>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</si>
  <si>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</si>
  <si>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</si>
  <si>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</si>
  <si>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</si>
  <si>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</si>
  <si>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</si>
  <si>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</si>
  <si>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</si>
  <si>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</si>
  <si>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</si>
  <si>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</si>
  <si>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</si>
  <si>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</si>
  <si>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</si>
  <si>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</si>
  <si>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</si>
  <si>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</si>
  <si>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</si>
  <si>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</si>
  <si>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</si>
  <si>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</si>
  <si>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</si>
  <si>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</si>
  <si>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</si>
  <si>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</si>
  <si>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</si>
  <si>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</si>
  <si>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</si>
  <si>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</si>
  <si>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</si>
  <si>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</si>
  <si>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</si>
  <si>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</si>
  <si>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</si>
  <si>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</si>
  <si>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</si>
  <si>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</si>
  <si>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</si>
  <si>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</si>
  <si>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</si>
  <si>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</si>
  <si>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</si>
  <si>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</si>
  <si>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</si>
  <si>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</si>
  <si>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</si>
  <si>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</si>
  <si>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</si>
  <si>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</si>
  <si>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</si>
  <si>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</si>
  <si>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</si>
  <si>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</si>
  <si>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</si>
  <si>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</si>
  <si>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</si>
  <si>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</si>
  <si>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</si>
  <si>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</si>
  <si>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</si>
  <si>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</si>
  <si>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</si>
  <si>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</si>
  <si>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</si>
  <si>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</si>
  <si>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</si>
  <si>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</si>
  <si>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</si>
  <si>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</si>
  <si>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</si>
  <si>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</si>
  <si>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</si>
  <si>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</si>
  <si>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</si>
  <si>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</si>
  <si>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</si>
  <si>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</si>
  <si>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</si>
  <si>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</si>
  <si>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</si>
  <si>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</si>
  <si>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</si>
  <si>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</si>
  <si>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</si>
  <si>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</si>
  <si>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</si>
  <si>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</si>
  <si>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</si>
  <si>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</si>
  <si>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</si>
  <si>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</si>
  <si>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</si>
  <si>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</si>
  <si>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</si>
  <si>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</si>
  <si>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</si>
  <si>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</si>
  <si>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</si>
  <si>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</si>
  <si>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</si>
  <si>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</si>
  <si>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</si>
  <si>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</si>
  <si>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</si>
  <si>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</si>
  <si>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</si>
  <si>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</si>
  <si>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</si>
  <si>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</si>
  <si>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</si>
  <si>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</si>
  <si>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</si>
  <si>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</si>
  <si>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</si>
  <si>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</si>
  <si>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</si>
  <si>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</si>
  <si>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</si>
  <si>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</si>
  <si>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</si>
  <si>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</si>
  <si>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</si>
  <si>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</si>
  <si>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</si>
  <si>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</si>
  <si>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</si>
  <si>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</si>
  <si>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</si>
  <si>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</si>
  <si>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</si>
  <si>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</si>
  <si>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</si>
  <si>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</si>
  <si>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</si>
  <si>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</si>
  <si>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</si>
  <si>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</si>
  <si>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</si>
  <si>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</si>
  <si>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</si>
  <si>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</si>
  <si>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</si>
  <si>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</si>
  <si>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</si>
  <si>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</si>
  <si>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</si>
  <si>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</si>
  <si>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</si>
  <si>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</si>
  <si>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</si>
  <si>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</si>
  <si>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</si>
  <si>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</si>
  <si>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</si>
  <si>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</si>
  <si>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</si>
  <si>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</si>
  <si>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</si>
  <si>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</si>
  <si>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</si>
  <si>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</si>
  <si>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</si>
  <si>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</si>
  <si>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</si>
  <si>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</si>
  <si>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</si>
  <si>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</si>
  <si>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</si>
  <si>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</si>
  <si>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</si>
  <si>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</si>
  <si>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</si>
  <si>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</si>
  <si>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</si>
  <si>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</si>
  <si>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</si>
  <si>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</si>
  <si>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</si>
  <si>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</si>
  <si>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</si>
  <si>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</si>
  <si>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</si>
  <si>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</si>
  <si>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</si>
  <si>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</si>
  <si>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</si>
  <si>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</si>
  <si>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</si>
  <si>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</si>
  <si>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</si>
  <si>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</si>
  <si>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</si>
  <si>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</si>
  <si>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</si>
  <si>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</si>
  <si>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</si>
  <si>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</si>
  <si>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</si>
  <si>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</si>
  <si>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</si>
  <si>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</si>
  <si>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</si>
  <si>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</si>
  <si>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</si>
  <si>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</si>
  <si>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</si>
  <si>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</si>
  <si>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</si>
  <si>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</si>
  <si>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</si>
  <si>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</si>
  <si>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</si>
  <si>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</si>
  <si>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</si>
  <si>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</si>
  <si>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</si>
  <si>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</si>
  <si>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</si>
  <si>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</si>
  <si>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</si>
  <si>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</si>
  <si>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</si>
  <si>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</si>
  <si>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</si>
  <si>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</si>
  <si>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</si>
  <si>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</si>
  <si>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</si>
  <si>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</si>
  <si>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</si>
  <si>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</si>
  <si>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</si>
  <si>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</si>
  <si>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</si>
  <si>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</si>
  <si>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</si>
  <si>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</si>
  <si>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</si>
  <si>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</si>
  <si>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</si>
  <si>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</si>
  <si>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</si>
  <si>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</si>
  <si>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</si>
  <si>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</si>
  <si>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</si>
  <si>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</si>
  <si>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</si>
  <si>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</si>
  <si>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</si>
  <si>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</si>
  <si>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</si>
  <si>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</si>
  <si>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</si>
  <si>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</si>
  <si>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</si>
  <si>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</si>
  <si>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</si>
  <si>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</si>
  <si>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</si>
  <si>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</si>
  <si>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</si>
  <si>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</si>
  <si>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</si>
  <si>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</si>
  <si>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</si>
  <si>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</si>
  <si>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</si>
  <si>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</si>
  <si>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</si>
  <si>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</si>
  <si>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</si>
  <si>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</si>
  <si>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</si>
  <si>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</si>
  <si>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</si>
  <si>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</si>
  <si>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</si>
  <si>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</si>
  <si>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</si>
  <si>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</si>
  <si>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</si>
  <si>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</si>
  <si>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</si>
  <si>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</si>
  <si>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</si>
  <si>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</si>
  <si>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</si>
  <si>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</si>
  <si>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</si>
  <si>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</si>
  <si>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</si>
  <si>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</si>
  <si>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</si>
  <si>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</si>
  <si>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</si>
  <si>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</si>
  <si>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</si>
  <si>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</si>
  <si>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</si>
  <si>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</si>
  <si>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</si>
  <si>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</si>
  <si>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</si>
  <si>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</si>
  <si>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</si>
  <si>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</si>
  <si>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</si>
  <si>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</si>
  <si>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</si>
  <si>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</si>
  <si>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</si>
  <si>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</si>
  <si>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</si>
  <si>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</si>
  <si>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</si>
  <si>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</si>
  <si>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</si>
  <si>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</si>
  <si>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</si>
  <si>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</si>
  <si>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</si>
  <si>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</si>
  <si>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</si>
  <si>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</si>
  <si>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</si>
  <si>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</si>
  <si>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</si>
  <si>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</si>
  <si>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</si>
  <si>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</si>
  <si>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</si>
  <si>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</si>
  <si>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</si>
  <si>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</si>
  <si>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</si>
  <si>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</si>
  <si>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</si>
  <si>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</si>
  <si>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</si>
  <si>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</si>
  <si>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</si>
  <si>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</si>
  <si>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</si>
  <si>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</si>
  <si>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</si>
  <si>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</si>
  <si>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</si>
  <si>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</si>
  <si>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</si>
  <si>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</si>
  <si>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</si>
  <si>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</si>
  <si>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</si>
  <si>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</si>
  <si>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</si>
  <si>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</si>
  <si>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</si>
  <si>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</si>
  <si>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</si>
  <si>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</si>
  <si>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</si>
  <si>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</si>
  <si>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</si>
  <si>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</si>
  <si>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</si>
  <si>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</si>
  <si>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</si>
  <si>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</si>
  <si>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</si>
  <si>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</si>
  <si>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</si>
  <si>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</si>
  <si>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</si>
  <si>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</si>
  <si>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</si>
  <si>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</si>
  <si>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</si>
  <si>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</si>
  <si>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</si>
  <si>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</si>
  <si>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</si>
  <si>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</si>
  <si>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</si>
  <si>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</si>
  <si>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</si>
  <si>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</si>
  <si>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</si>
  <si>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</si>
  <si>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</si>
  <si>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</si>
  <si>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</si>
  <si>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</si>
  <si>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</si>
  <si>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</si>
  <si>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</si>
  <si>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</si>
  <si>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</si>
  <si>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</si>
  <si>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</si>
  <si>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</si>
  <si>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</si>
  <si>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</si>
  <si>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</si>
  <si>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</si>
  <si>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</si>
  <si>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</si>
  <si>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</si>
  <si>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</si>
  <si>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</si>
  <si>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</si>
  <si>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</si>
  <si>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</si>
  <si>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</si>
  <si>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</si>
  <si>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</si>
  <si>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</si>
  <si>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</si>
  <si>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</si>
  <si>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</si>
  <si>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</si>
  <si>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</si>
  <si>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</si>
  <si>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</si>
  <si>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</si>
  <si>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</si>
  <si>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</si>
  <si>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</si>
  <si>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</si>
  <si>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</si>
  <si>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</si>
  <si>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</si>
  <si>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</si>
  <si>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</si>
  <si>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</si>
  <si>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</si>
  <si>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</si>
  <si>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</si>
  <si>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</si>
  <si>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</si>
  <si>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</si>
  <si>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</si>
  <si>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</si>
  <si>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</si>
  <si>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</si>
  <si>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</si>
  <si>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</si>
  <si>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</si>
  <si>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</si>
  <si>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</si>
  <si>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</si>
  <si>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</si>
  <si>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</si>
  <si>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</si>
  <si>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</si>
  <si>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</si>
  <si>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</si>
  <si>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</si>
  <si>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</si>
  <si>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</si>
  <si>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</si>
  <si>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</si>
  <si>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</si>
  <si>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</si>
  <si>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</si>
  <si>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</si>
  <si>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</si>
  <si>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</si>
  <si>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</si>
  <si>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</si>
  <si>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</si>
  <si>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</si>
  <si>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</si>
  <si>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</si>
  <si>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</si>
  <si>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</si>
  <si>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</si>
  <si>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</si>
  <si>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</si>
  <si>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</si>
  <si>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</si>
  <si>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</si>
  <si>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</si>
  <si>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</si>
  <si>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</si>
  <si>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</si>
  <si>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</si>
  <si>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</si>
  <si>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</si>
  <si>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</si>
  <si>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</si>
  <si>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</si>
  <si>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</si>
  <si>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</si>
  <si>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</si>
  <si>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</si>
  <si>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</si>
  <si>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</si>
  <si>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</si>
  <si>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</si>
  <si>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</si>
  <si>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</si>
  <si>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</si>
  <si>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</si>
  <si>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</si>
  <si>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</si>
  <si>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</si>
  <si>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</si>
  <si>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</si>
  <si>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</si>
  <si>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</si>
  <si>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</si>
  <si>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</si>
  <si>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</si>
  <si>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</si>
  <si>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</si>
  <si>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</si>
  <si>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</si>
  <si>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</si>
  <si>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</si>
  <si>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</si>
  <si>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</si>
  <si>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</si>
  <si>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</si>
  <si>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</si>
  <si>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</si>
  <si>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</si>
  <si>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</si>
  <si>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</si>
  <si>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</si>
  <si>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</si>
  <si>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</si>
  <si>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</si>
  <si>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</si>
  <si>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</si>
  <si>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</si>
  <si>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</si>
  <si>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</si>
  <si>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</si>
  <si>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</si>
  <si>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</si>
  <si>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</si>
  <si>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</si>
  <si>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</si>
  <si>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</si>
  <si>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</si>
  <si>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</si>
  <si>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</si>
  <si>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</si>
  <si>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</si>
  <si>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</si>
  <si>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</si>
  <si>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</si>
  <si>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</si>
  <si>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</si>
  <si>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</si>
  <si>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</si>
  <si>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</si>
  <si>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</si>
  <si>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</si>
  <si>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</si>
  <si>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</si>
  <si>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</si>
  <si>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</si>
  <si>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</si>
  <si>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</si>
  <si>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</si>
  <si>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</si>
  <si>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</si>
  <si>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</si>
  <si>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</si>
  <si>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</si>
  <si>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</si>
  <si>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</si>
  <si>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</si>
  <si>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</si>
  <si>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</si>
  <si>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</si>
  <si>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</si>
  <si>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</si>
  <si>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</si>
  <si>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</si>
  <si>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</si>
  <si>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</si>
  <si>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</si>
  <si>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</si>
  <si>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</si>
  <si>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</si>
  <si>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</si>
  <si>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</si>
  <si>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</si>
  <si>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</si>
  <si>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</si>
  <si>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</si>
  <si>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</si>
  <si>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</si>
  <si>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</si>
  <si>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</si>
  <si>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</si>
  <si>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</si>
  <si>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</si>
  <si>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</si>
  <si>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</si>
  <si>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</si>
  <si>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</si>
  <si>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</si>
  <si>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</si>
  <si>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</si>
  <si>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</si>
  <si>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</si>
  <si>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</si>
  <si>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</si>
  <si>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</si>
  <si>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</si>
  <si>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</si>
  <si>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</si>
  <si>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</si>
  <si>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</si>
  <si>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</si>
  <si>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</si>
  <si>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</si>
  <si>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</si>
  <si>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</si>
  <si>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</si>
  <si>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</si>
  <si>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</si>
  <si>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</si>
  <si>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</si>
  <si>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</si>
  <si>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</si>
  <si>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</si>
  <si>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</si>
  <si>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</si>
  <si>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</si>
  <si>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</si>
  <si>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</si>
  <si>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</si>
  <si>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</si>
  <si>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</si>
  <si>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</si>
  <si>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</si>
  <si>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</si>
  <si>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</si>
  <si>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</si>
  <si>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</si>
  <si>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</si>
  <si>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</si>
  <si>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</si>
  <si>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</si>
  <si>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</si>
  <si>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</si>
  <si>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</si>
  <si>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</si>
  <si>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</si>
  <si>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</si>
  <si>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</si>
  <si>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</si>
  <si>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</si>
  <si>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</si>
  <si>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</si>
  <si>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</si>
  <si>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</si>
  <si>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</si>
  <si>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</si>
  <si>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</si>
  <si>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</si>
  <si>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</si>
  <si>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</si>
  <si>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</si>
  <si>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</si>
  <si>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</si>
  <si>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</si>
  <si>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</si>
  <si>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</si>
  <si>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</si>
  <si>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</si>
  <si>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</si>
  <si>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</si>
  <si>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</si>
  <si>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</si>
  <si>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</si>
  <si>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</si>
  <si>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</si>
  <si>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</si>
  <si>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</si>
  <si>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</si>
  <si>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</si>
  <si>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</si>
  <si>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</si>
  <si>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</si>
  <si>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</si>
  <si>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</si>
  <si>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</si>
  <si>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</si>
  <si>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</si>
  <si>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</si>
  <si>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</si>
  <si>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</si>
  <si>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</si>
  <si>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</si>
  <si>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</si>
  <si>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</si>
  <si>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</si>
  <si>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</si>
  <si>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</si>
  <si>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</si>
  <si>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</si>
  <si>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</si>
  <si>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</si>
  <si>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</si>
  <si>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</si>
  <si>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</si>
  <si>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</si>
  <si>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</si>
  <si>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</si>
  <si>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</si>
  <si>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</si>
  <si>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</si>
  <si>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</si>
  <si>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</si>
  <si>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</si>
  <si>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</si>
  <si>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</si>
  <si>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</si>
  <si>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</si>
  <si>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</si>
  <si>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</si>
  <si>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</si>
  <si>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</si>
  <si>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</si>
  <si>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</si>
  <si>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</si>
  <si>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</si>
  <si>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</si>
  <si>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</si>
  <si>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</si>
  <si>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</si>
  <si>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</si>
  <si>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</si>
  <si>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</si>
  <si>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</si>
  <si>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</si>
  <si>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</si>
  <si>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</si>
  <si>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</si>
  <si>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</si>
  <si>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</si>
  <si>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</si>
  <si>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</si>
  <si>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</si>
  <si>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</si>
  <si>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</si>
  <si>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</si>
  <si>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</si>
  <si>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</si>
  <si>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</si>
  <si>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</si>
  <si>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</si>
  <si>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</si>
  <si>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</si>
  <si>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</si>
  <si>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</si>
  <si>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</si>
  <si>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</si>
  <si>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</si>
  <si>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</si>
  <si>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</si>
  <si>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</si>
  <si>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</si>
  <si>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</si>
  <si>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</si>
  <si>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</si>
  <si>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</si>
  <si>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</si>
  <si>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</si>
  <si>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</si>
  <si>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</si>
  <si>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</si>
  <si>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</si>
  <si>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</si>
  <si>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</si>
  <si>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</si>
  <si>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</si>
  <si>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</si>
  <si>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</si>
  <si>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</si>
  <si>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</si>
  <si>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</si>
  <si>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</si>
  <si>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</si>
  <si>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</si>
  <si>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</si>
  <si>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</si>
  <si>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</si>
  <si>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</si>
  <si>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</si>
  <si>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</si>
  <si>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</si>
  <si>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</si>
  <si>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</si>
  <si>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</si>
  <si>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</si>
  <si>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</si>
  <si>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</si>
  <si>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</si>
  <si>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</si>
  <si>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</si>
  <si>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</si>
  <si>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</si>
  <si>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</si>
  <si>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</si>
  <si>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</si>
  <si>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</si>
  <si>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</si>
  <si>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</si>
  <si>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</si>
  <si>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</si>
  <si>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</si>
  <si>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</si>
  <si>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</si>
  <si>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</si>
  <si>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</si>
  <si>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</si>
  <si>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</si>
  <si>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</si>
  <si>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</si>
  <si>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</si>
  <si>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</si>
  <si>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</si>
  <si>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</si>
  <si>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</si>
  <si>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</si>
  <si>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</si>
  <si>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</si>
  <si>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</si>
  <si>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</si>
  <si>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</si>
  <si>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</si>
  <si>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</si>
  <si>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</si>
  <si>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</si>
  <si>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</si>
  <si>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</si>
  <si>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</si>
  <si>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</si>
  <si>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</si>
  <si>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</si>
  <si>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</si>
  <si>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</si>
  <si>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</si>
  <si>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</si>
  <si>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</si>
  <si>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</si>
  <si>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</si>
  <si>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</si>
  <si>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</si>
  <si>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</si>
  <si>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</si>
  <si>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</si>
  <si>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</si>
  <si>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</si>
  <si>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</si>
  <si>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</si>
  <si>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</si>
  <si>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</si>
  <si>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</si>
  <si>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</si>
  <si>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</si>
  <si>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</si>
  <si>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</si>
  <si>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</si>
  <si>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</si>
  <si>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</si>
  <si>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</si>
  <si>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</si>
  <si>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</si>
  <si>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</si>
  <si>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</si>
  <si>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</si>
  <si>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</si>
  <si>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</si>
  <si>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</si>
  <si>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</si>
  <si>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</si>
  <si>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</si>
  <si>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</si>
  <si>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</si>
  <si>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</si>
  <si>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</si>
  <si>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</si>
  <si>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</si>
  <si>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</si>
  <si>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</si>
  <si>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</si>
  <si>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</si>
  <si>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</si>
  <si>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</si>
  <si>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</si>
  <si>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</si>
  <si>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</si>
  <si>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</si>
  <si>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</si>
  <si>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</si>
  <si>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</si>
  <si>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</si>
  <si>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</si>
  <si>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</si>
  <si>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</si>
  <si>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</si>
  <si>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</si>
  <si>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</si>
  <si>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</si>
  <si>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</si>
  <si>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</si>
  <si>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</si>
  <si>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</si>
  <si>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</si>
  <si>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</si>
  <si>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</si>
  <si>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</si>
  <si>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</si>
  <si>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</si>
  <si>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</si>
  <si>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</si>
  <si>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</si>
  <si>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</si>
  <si>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</si>
  <si>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</si>
  <si>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</si>
  <si>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</si>
  <si>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</si>
  <si>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</si>
  <si>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</si>
  <si>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</si>
  <si>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</si>
  <si>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</si>
  <si>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</si>
  <si>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</si>
  <si>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</si>
  <si>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</si>
  <si>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</si>
  <si>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</si>
  <si>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</si>
  <si>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</si>
  <si>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</si>
  <si>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</si>
  <si>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</si>
  <si>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</si>
  <si>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</si>
  <si>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</si>
  <si>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</si>
  <si>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</si>
  <si>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</si>
  <si>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</si>
  <si>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</si>
  <si>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</si>
  <si>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</si>
  <si>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</si>
  <si>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</si>
  <si>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</si>
  <si>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</si>
  <si>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</si>
  <si>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</si>
  <si>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</si>
  <si>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</si>
  <si>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</si>
  <si>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</si>
  <si>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</si>
  <si>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</si>
  <si>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</si>
  <si>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</si>
  <si>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</si>
  <si>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</si>
  <si>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</si>
  <si>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</si>
  <si>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</si>
  <si>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</si>
  <si>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</si>
  <si>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</si>
  <si>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</si>
  <si>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</si>
  <si>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</si>
  <si>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</si>
  <si>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</si>
  <si>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</si>
  <si>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</si>
  <si>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</si>
  <si>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</si>
  <si>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</si>
  <si>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</si>
  <si>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</si>
  <si>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</si>
  <si>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</si>
  <si>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</si>
  <si>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</si>
  <si>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</si>
  <si>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</si>
  <si>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</si>
  <si>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</si>
  <si>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</si>
  <si>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</si>
  <si>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</si>
  <si>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</si>
  <si>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</si>
  <si>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</si>
  <si>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</si>
  <si>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</si>
  <si>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</si>
  <si>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</si>
  <si>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</si>
  <si>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</si>
  <si>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</si>
  <si>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</si>
  <si>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</si>
  <si>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</si>
  <si>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</si>
  <si>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</si>
  <si>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</si>
  <si>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</si>
  <si>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</si>
  <si>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</si>
  <si>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</si>
  <si>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</si>
  <si>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</si>
  <si>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</si>
  <si>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</si>
  <si>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</si>
  <si>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</si>
  <si>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</si>
  <si>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</si>
  <si>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</si>
  <si>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</si>
  <si>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</si>
  <si>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</si>
  <si>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</si>
  <si>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</si>
  <si>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</si>
  <si>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</si>
  <si>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</si>
  <si>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</si>
  <si>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</si>
  <si>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</si>
  <si>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</si>
  <si>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</si>
  <si>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</si>
  <si>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</si>
  <si>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</si>
  <si>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</si>
  <si>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</si>
  <si>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</si>
  <si>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</si>
  <si>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</si>
  <si>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</si>
  <si>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</si>
  <si>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</si>
  <si>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</si>
  <si>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</si>
  <si>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</si>
  <si>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</si>
  <si>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</si>
  <si>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</si>
  <si>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</si>
  <si>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</si>
  <si>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</si>
  <si>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</si>
  <si>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</si>
  <si>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</si>
  <si>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</si>
  <si>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</si>
  <si>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</si>
  <si>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</si>
  <si>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</si>
  <si>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</si>
  <si>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</si>
  <si>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</si>
  <si>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</si>
  <si>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</si>
  <si>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</si>
  <si>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</si>
  <si>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</si>
  <si>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</si>
  <si>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</si>
  <si>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</si>
  <si>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</si>
  <si>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</si>
  <si>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</si>
  <si>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</si>
  <si>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</si>
  <si>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</si>
  <si>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</si>
  <si>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</si>
  <si>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</si>
  <si>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</si>
  <si>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</si>
  <si>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</si>
  <si>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</si>
  <si>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</si>
  <si>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</si>
  <si>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</si>
  <si>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</si>
  <si>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</si>
  <si>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</si>
  <si>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</si>
  <si>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</si>
  <si>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</si>
  <si>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</si>
  <si>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</si>
  <si>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</si>
  <si>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</si>
  <si>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</si>
  <si>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</si>
  <si>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</si>
  <si>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</si>
  <si>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</si>
  <si>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</si>
  <si>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</si>
  <si>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</si>
  <si>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</si>
  <si>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</si>
  <si>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</si>
  <si>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</si>
  <si>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</si>
  <si>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</si>
  <si>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</si>
  <si>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</si>
  <si>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</si>
  <si>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</si>
  <si>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</si>
  <si>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</si>
  <si>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</si>
  <si>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</si>
  <si>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</si>
  <si>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</si>
  <si>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</si>
  <si>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</si>
  <si>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</si>
  <si>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</si>
  <si>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</si>
  <si>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</si>
  <si>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</si>
  <si>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</si>
  <si>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</si>
  <si>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</si>
  <si>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</si>
  <si>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</si>
  <si>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</si>
  <si>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</si>
  <si>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</si>
  <si>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</si>
  <si>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</si>
  <si>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</si>
  <si>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</si>
  <si>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</si>
  <si>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</si>
  <si>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</si>
  <si>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</si>
  <si>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</si>
  <si>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</si>
  <si>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</si>
  <si>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</si>
  <si>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</si>
  <si>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</si>
  <si>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</si>
  <si>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</si>
  <si>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</si>
  <si>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</si>
  <si>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</si>
  <si>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</si>
  <si>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</si>
  <si>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</si>
  <si>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</si>
  <si>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</si>
  <si>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</si>
  <si>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</si>
  <si>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</si>
  <si>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</si>
  <si>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</si>
  <si>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</si>
  <si>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</si>
  <si>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</si>
  <si>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</si>
  <si>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</si>
  <si>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</si>
  <si>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</si>
  <si>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</si>
  <si>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</si>
  <si>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</si>
  <si>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</si>
  <si>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</si>
  <si>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</si>
  <si>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</si>
  <si>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</si>
  <si>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</si>
  <si>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</si>
  <si>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</si>
  <si>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</si>
  <si>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</si>
  <si>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</si>
  <si>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</si>
  <si>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</si>
  <si>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</si>
  <si>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</si>
  <si>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</si>
  <si>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</si>
  <si>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</si>
  <si>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</si>
  <si>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</si>
  <si>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</si>
  <si>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</si>
  <si>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</si>
  <si>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</si>
  <si>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</si>
  <si>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</si>
  <si>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</si>
  <si>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</si>
  <si>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</si>
  <si>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</si>
  <si>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</si>
  <si>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</si>
  <si>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</si>
  <si>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</si>
  <si>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</si>
  <si>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</si>
  <si>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</si>
  <si>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</si>
  <si>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</si>
  <si>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</si>
  <si>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</si>
  <si>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</si>
  <si>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</si>
  <si>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</si>
  <si>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</si>
  <si>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</si>
  <si>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</si>
  <si>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</si>
  <si>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</si>
  <si>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</si>
  <si>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</si>
  <si>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</si>
  <si>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</si>
  <si>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</si>
  <si>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</si>
  <si>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</si>
  <si>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</si>
  <si>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</si>
  <si>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</si>
  <si>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</si>
  <si>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</si>
  <si>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</si>
  <si>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</si>
  <si>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</si>
  <si>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</si>
  <si>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</si>
  <si>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</si>
  <si>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</si>
  <si>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</si>
  <si>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</si>
  <si>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</si>
  <si>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</si>
  <si>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</si>
  <si>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</si>
  <si>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</si>
  <si>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</si>
  <si>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</si>
  <si>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</si>
  <si>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</si>
  <si>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</si>
  <si>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</si>
  <si>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</si>
  <si>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</si>
  <si>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</si>
  <si>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</si>
  <si>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</si>
  <si>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</si>
  <si>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</si>
  <si>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</si>
  <si>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</si>
  <si>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</si>
  <si>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</si>
  <si>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</si>
  <si>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</si>
  <si>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</si>
  <si>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</si>
  <si>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</si>
  <si>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</si>
  <si>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</si>
  <si>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</si>
  <si>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</si>
  <si>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</si>
  <si>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</si>
  <si>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</si>
  <si>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</si>
  <si>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</si>
  <si>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</si>
  <si>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</si>
  <si>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</si>
  <si>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</si>
  <si>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</si>
  <si>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</si>
  <si>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</si>
  <si>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</si>
  <si>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</si>
  <si>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</si>
  <si>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</si>
  <si>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</si>
  <si>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</si>
  <si>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</si>
  <si>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</si>
  <si>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</si>
  <si>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</si>
  <si>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</si>
  <si>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</si>
  <si>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</si>
  <si>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</si>
  <si>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</si>
  <si>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</si>
  <si>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</si>
  <si>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</si>
  <si>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</si>
  <si>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</si>
  <si>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</si>
  <si>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</si>
  <si>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</si>
  <si>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</si>
  <si>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</si>
  <si>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</si>
  <si>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</si>
  <si>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</si>
  <si>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</si>
  <si>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</si>
  <si>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</si>
  <si>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</si>
  <si>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</si>
  <si>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</si>
  <si>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</si>
  <si>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</si>
  <si>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</si>
  <si>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</si>
  <si>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</si>
  <si>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</si>
  <si>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</si>
  <si>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</si>
  <si>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</si>
  <si>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</si>
  <si>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</si>
  <si>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</si>
  <si>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</si>
  <si>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</si>
  <si>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</si>
  <si>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</si>
  <si>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</si>
  <si>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</si>
  <si>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</si>
  <si>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</si>
  <si>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</si>
  <si>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</si>
  <si>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</si>
  <si>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</si>
  <si>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</si>
  <si>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</si>
  <si>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</si>
  <si>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</si>
  <si>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</si>
  <si>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</si>
  <si>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</si>
  <si>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</si>
  <si>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</si>
  <si>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</si>
  <si>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</si>
  <si>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</si>
  <si>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</si>
  <si>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</si>
  <si>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</si>
  <si>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</si>
  <si>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</si>
  <si>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</si>
  <si>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</si>
  <si>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</si>
  <si>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</si>
  <si>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</si>
  <si>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</si>
  <si>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</si>
  <si>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</si>
  <si>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</si>
  <si>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</si>
  <si>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</si>
  <si>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</si>
  <si>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</si>
  <si>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</si>
  <si>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</si>
  <si>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</si>
  <si>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</si>
  <si>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</si>
  <si>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</si>
  <si>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</si>
  <si>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</si>
  <si>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</si>
  <si>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</si>
  <si>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</si>
  <si>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</si>
  <si>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</si>
  <si>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</si>
  <si>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</si>
  <si>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</si>
  <si>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</si>
  <si>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</si>
  <si>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</si>
  <si>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</si>
  <si>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</si>
  <si>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</si>
  <si>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</si>
  <si>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</si>
  <si>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</si>
  <si>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</si>
  <si>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</si>
  <si>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</si>
  <si>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</si>
  <si>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</si>
  <si>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</si>
  <si>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</si>
  <si>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</si>
  <si>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</si>
  <si>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</si>
  <si>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</si>
  <si>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</si>
  <si>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</si>
  <si>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</si>
  <si>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</si>
  <si>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</si>
  <si>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</si>
  <si>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</si>
  <si>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</si>
  <si>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</si>
  <si>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</si>
  <si>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</si>
  <si>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</si>
  <si>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</si>
  <si>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</si>
  <si>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</si>
  <si>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</si>
  <si>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</si>
  <si>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</si>
  <si>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</si>
  <si>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</si>
  <si>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</si>
  <si>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</si>
  <si>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</si>
  <si>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</si>
  <si>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</si>
  <si>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</si>
  <si>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</si>
  <si>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</si>
  <si>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</si>
  <si>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</si>
  <si>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</si>
  <si>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</si>
  <si>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</si>
  <si>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</si>
  <si>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</si>
  <si>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</si>
  <si>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</si>
  <si>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</si>
  <si>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</si>
  <si>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</si>
  <si>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</si>
  <si>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</si>
  <si>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</si>
  <si>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</si>
  <si>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</si>
  <si>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</si>
  <si>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</si>
  <si>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</si>
  <si>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</si>
  <si>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</si>
  <si>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</si>
  <si>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</si>
  <si>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</si>
  <si>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</si>
  <si>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</si>
  <si>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</si>
  <si>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</si>
  <si>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</si>
  <si>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</si>
  <si>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</si>
  <si>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</si>
  <si>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</si>
  <si>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</si>
  <si>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</si>
  <si>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</si>
  <si>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</si>
  <si>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</si>
  <si>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</si>
  <si>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</si>
  <si>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</si>
  <si>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</si>
  <si>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</si>
  <si>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</si>
  <si>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</si>
  <si>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</si>
  <si>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</si>
  <si>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</si>
  <si>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</si>
  <si>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</si>
  <si>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</si>
  <si>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</si>
  <si>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</si>
  <si>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</si>
  <si>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</si>
  <si>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</si>
  <si>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</si>
  <si>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</si>
  <si>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</si>
  <si>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</si>
  <si>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</si>
  <si>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</si>
  <si>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</si>
  <si>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</si>
  <si>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</si>
  <si>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</si>
  <si>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</si>
  <si>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</si>
  <si>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</si>
  <si>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</si>
  <si>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</si>
  <si>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</si>
  <si>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</si>
  <si>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</si>
  <si>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</si>
  <si>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</si>
  <si>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</si>
  <si>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</si>
  <si>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</si>
  <si>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</si>
  <si>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</si>
  <si>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</si>
  <si>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</si>
  <si>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</si>
  <si>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</si>
  <si>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</si>
  <si>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</si>
  <si>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</si>
  <si>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</si>
  <si>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</si>
  <si>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</si>
  <si>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</si>
  <si>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</si>
  <si>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</si>
  <si>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</si>
  <si>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</si>
  <si>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</si>
  <si>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</si>
  <si>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</si>
  <si>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</si>
  <si>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</si>
  <si>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</si>
  <si>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</si>
  <si>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</si>
  <si>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</si>
  <si>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</si>
  <si>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</si>
  <si>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</si>
  <si>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</si>
  <si>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</si>
  <si>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</si>
  <si>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</si>
  <si>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</si>
  <si>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</si>
  <si>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</si>
  <si>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</si>
  <si>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</si>
  <si>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</si>
  <si>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</si>
  <si>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</si>
  <si>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</si>
  <si>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</si>
  <si>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</si>
  <si>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</si>
  <si>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</si>
  <si>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</si>
  <si>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</si>
  <si>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</si>
  <si>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</si>
  <si>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</si>
  <si>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</si>
  <si>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</si>
  <si>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</si>
  <si>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</si>
  <si>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</si>
  <si>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</si>
  <si>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</si>
  <si>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</si>
  <si>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</si>
  <si>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</si>
  <si>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</si>
  <si>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</si>
  <si>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</si>
  <si>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</si>
  <si>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</si>
  <si>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</si>
  <si>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</si>
  <si>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</si>
  <si>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</si>
  <si>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</si>
  <si>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</si>
  <si>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</si>
  <si>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</si>
  <si>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</si>
  <si>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</si>
  <si>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</si>
  <si>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</si>
  <si>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</si>
  <si>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</si>
  <si>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</si>
  <si>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</si>
  <si>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</si>
  <si>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</si>
  <si>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</si>
  <si>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</si>
  <si>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</si>
  <si>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</si>
  <si>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</si>
  <si>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</si>
  <si>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</si>
  <si>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</si>
  <si>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</si>
  <si>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</si>
  <si>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</si>
  <si>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</si>
  <si>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</si>
  <si>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</si>
  <si>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</si>
  <si>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</si>
  <si>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</si>
  <si>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</si>
  <si>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</si>
  <si>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</si>
  <si>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</si>
  <si>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</si>
  <si>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</si>
  <si>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</si>
  <si>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</si>
  <si>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</si>
  <si>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</si>
  <si>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</si>
  <si>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</si>
  <si>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</si>
  <si>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</si>
  <si>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</si>
  <si>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</si>
  <si>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</si>
  <si>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</si>
  <si>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</si>
  <si>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</si>
  <si>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</si>
  <si>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</si>
  <si>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</si>
  <si>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</si>
  <si>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</si>
  <si>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</si>
  <si>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</si>
  <si>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</si>
  <si>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</si>
  <si>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</si>
  <si>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</si>
  <si>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</si>
  <si>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</si>
  <si>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</si>
  <si>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</si>
  <si>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</si>
  <si>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</si>
  <si>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</si>
  <si>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</si>
  <si>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</si>
  <si>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</si>
  <si>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</si>
  <si>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</si>
  <si>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</si>
  <si>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</si>
  <si>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</si>
  <si>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</si>
  <si>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</si>
  <si>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</si>
  <si>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</si>
  <si>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</si>
  <si>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</si>
  <si>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</si>
  <si>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</si>
  <si>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</si>
  <si>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</si>
  <si>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</si>
  <si>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</si>
  <si>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</si>
  <si>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</si>
  <si>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</si>
  <si>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</si>
  <si>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</si>
  <si>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</si>
  <si>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</si>
  <si>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</si>
  <si>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</si>
  <si>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</si>
  <si>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</si>
  <si>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</si>
  <si>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</si>
  <si>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</si>
  <si>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</si>
  <si>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</si>
  <si>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</si>
  <si>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</si>
  <si>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</si>
  <si>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</si>
  <si>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</si>
  <si>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</si>
  <si>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</si>
  <si>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</si>
  <si>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</si>
  <si>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</si>
  <si>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</si>
  <si>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</si>
  <si>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</si>
  <si>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</si>
  <si>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</si>
  <si>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</si>
  <si>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</si>
  <si>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</si>
  <si>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</si>
  <si>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</si>
  <si>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</si>
  <si>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</si>
  <si>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</si>
  <si>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</si>
  <si>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</si>
  <si>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</si>
  <si>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</si>
  <si>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</si>
  <si>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</si>
  <si>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</si>
  <si>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</si>
  <si>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</si>
  <si>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</si>
  <si>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</si>
  <si>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</si>
  <si>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</si>
  <si>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</si>
  <si>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</si>
  <si>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</si>
  <si>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</si>
  <si>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</si>
  <si>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</si>
  <si>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</si>
  <si>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</si>
  <si>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</si>
  <si>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</si>
  <si>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</si>
  <si>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</si>
  <si>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</si>
  <si>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</si>
  <si>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</si>
  <si>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</si>
  <si>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</si>
  <si>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</si>
  <si>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</si>
  <si>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</si>
  <si>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</si>
  <si>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</si>
  <si>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</si>
  <si>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</si>
  <si>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</si>
  <si>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</si>
  <si>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</si>
  <si>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</si>
  <si>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</si>
  <si>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</si>
  <si>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</si>
  <si>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</si>
  <si>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</si>
  <si>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</si>
  <si>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</si>
  <si>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</si>
  <si>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</si>
  <si>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</si>
  <si>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</si>
  <si>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</si>
  <si>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</si>
  <si>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</si>
  <si>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</si>
  <si>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</si>
  <si>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</si>
  <si>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</si>
  <si>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</si>
  <si>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</si>
  <si>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</si>
  <si>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</si>
  <si>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</si>
  <si>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</si>
  <si>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</si>
  <si>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</si>
  <si>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</si>
  <si>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</si>
  <si>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</si>
  <si>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</si>
  <si>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</si>
  <si>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</si>
  <si>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</si>
  <si>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</si>
  <si>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</si>
  <si>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</si>
  <si>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</si>
  <si>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</si>
  <si>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</si>
  <si>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</si>
  <si>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</si>
  <si>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</si>
  <si>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</si>
  <si>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</si>
  <si>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</si>
  <si>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</si>
  <si>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</si>
  <si>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</si>
  <si>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</si>
  <si>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</si>
  <si>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</si>
  <si>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</si>
  <si>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</si>
  <si>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</si>
  <si>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</si>
  <si>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</si>
  <si>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</si>
  <si>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</si>
  <si>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</si>
  <si>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</si>
  <si>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</si>
  <si>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</si>
  <si>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</si>
  <si>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</si>
  <si>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</si>
  <si>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</si>
  <si>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</si>
  <si>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</si>
  <si>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</si>
  <si>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</si>
  <si>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</si>
  <si>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</si>
  <si>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</si>
  <si>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</si>
  <si>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</si>
  <si>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</si>
  <si>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</si>
  <si>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</si>
  <si>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</si>
  <si>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</si>
  <si>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</si>
  <si>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</si>
  <si>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</si>
  <si>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</si>
  <si>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</si>
  <si>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</si>
  <si>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</si>
  <si>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</si>
  <si>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</si>
  <si>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</si>
  <si>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</si>
  <si>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</si>
  <si>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</si>
  <si>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</si>
  <si>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</si>
  <si>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</si>
  <si>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</si>
  <si>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</si>
  <si>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</si>
  <si>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</si>
  <si>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</si>
  <si>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</si>
  <si>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</si>
  <si>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</si>
  <si>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</si>
  <si>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</si>
  <si>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</si>
  <si>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</si>
  <si>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</si>
  <si>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</si>
  <si>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</si>
  <si>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</si>
  <si>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</si>
  <si>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</si>
  <si>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</si>
  <si>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</si>
  <si>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</si>
  <si>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</si>
  <si>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</si>
  <si>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</si>
  <si>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</si>
  <si>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</si>
  <si>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</si>
  <si>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</si>
  <si>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</si>
  <si>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</si>
  <si>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</si>
  <si>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</si>
  <si>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</si>
  <si>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</si>
  <si>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</si>
  <si>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</si>
  <si>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</si>
  <si>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</si>
  <si>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</si>
  <si>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</si>
  <si>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</si>
  <si>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</si>
  <si>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</si>
  <si>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</si>
  <si>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</si>
  <si>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</si>
  <si>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</si>
  <si>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</si>
  <si>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</si>
  <si>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</si>
  <si>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</si>
  <si>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</si>
  <si>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</si>
  <si>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</si>
  <si>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</si>
  <si>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</si>
  <si>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</si>
  <si>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</si>
  <si>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</si>
  <si>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</si>
  <si>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</si>
  <si>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</si>
  <si>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</si>
  <si>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</si>
  <si>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</si>
  <si>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</si>
  <si>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</si>
  <si>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</si>
  <si>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</si>
  <si>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</si>
  <si>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</si>
  <si>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</si>
  <si>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</si>
  <si>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</si>
  <si>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</si>
  <si>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</si>
  <si>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</si>
  <si>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</si>
  <si>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</si>
  <si>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</si>
  <si>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</si>
  <si>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</si>
  <si>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</si>
  <si>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</si>
  <si>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</si>
  <si>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</si>
  <si>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</si>
  <si>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</si>
  <si>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</si>
  <si>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</si>
  <si>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</si>
  <si>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</si>
  <si>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</si>
  <si>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</si>
  <si>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</si>
  <si>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</si>
  <si>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</si>
  <si>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</si>
  <si>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</si>
  <si>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</si>
  <si>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</si>
  <si>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</si>
  <si>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</si>
  <si>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</si>
  <si>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</si>
  <si>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</si>
  <si>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</si>
  <si>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</si>
  <si>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</si>
  <si>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</si>
  <si>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</si>
  <si>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</si>
  <si>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</si>
  <si>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</si>
  <si>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</si>
  <si>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</si>
  <si>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</si>
  <si>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</si>
  <si>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</si>
  <si>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</si>
  <si>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</si>
  <si>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</si>
  <si>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</si>
  <si>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</si>
  <si>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</si>
  <si>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</si>
  <si>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</si>
  <si>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</si>
  <si>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</si>
  <si>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</si>
  <si>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</si>
  <si>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</si>
  <si>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</si>
  <si>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</si>
  <si>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</si>
  <si>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</si>
  <si>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</si>
  <si>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</si>
  <si>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</si>
  <si>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</si>
  <si>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</si>
  <si>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</si>
  <si>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</si>
  <si>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</si>
  <si>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</si>
  <si>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</si>
  <si>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</si>
  <si>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</si>
  <si>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</si>
  <si>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</si>
  <si>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</si>
  <si>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</si>
  <si>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</si>
  <si>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</si>
  <si>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</si>
  <si>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</si>
  <si>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</si>
  <si>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</si>
  <si>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</si>
  <si>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</si>
  <si>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</si>
  <si>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</si>
  <si>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</si>
  <si>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</si>
  <si>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</si>
  <si>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</si>
  <si>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</si>
  <si>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</si>
  <si>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</si>
  <si>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</si>
  <si>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</si>
  <si>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</si>
  <si>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</si>
  <si>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</si>
  <si>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</si>
  <si>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</si>
  <si>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</si>
  <si>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</si>
  <si>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</si>
  <si>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</si>
  <si>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</si>
  <si>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</si>
  <si>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</si>
  <si>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</si>
  <si>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</si>
  <si>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</si>
  <si>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</si>
  <si>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</si>
  <si>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</si>
  <si>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</si>
  <si>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</si>
  <si>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</si>
  <si>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</si>
  <si>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</si>
  <si>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</si>
  <si>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</si>
  <si>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</si>
  <si>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</si>
  <si>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</si>
  <si>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</si>
  <si>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</si>
  <si>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</si>
  <si>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</si>
  <si>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</si>
  <si>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</si>
  <si>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</si>
  <si>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</si>
  <si>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</si>
  <si>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</si>
  <si>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</si>
  <si>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</si>
  <si>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</si>
  <si>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</si>
  <si>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</si>
  <si>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</si>
  <si>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</si>
  <si>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</si>
  <si>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</si>
  <si>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</si>
  <si>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</si>
  <si>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</si>
  <si>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</si>
  <si>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</si>
  <si>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</si>
  <si>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</si>
  <si>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</si>
  <si>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</si>
  <si>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</si>
  <si>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</si>
  <si>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</si>
  <si>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</si>
  <si>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</si>
  <si>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</si>
  <si>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</si>
  <si>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</si>
  <si>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</si>
  <si>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</si>
  <si>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</si>
  <si>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</si>
  <si>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</si>
  <si>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</si>
  <si>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</si>
  <si>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</si>
  <si>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</si>
  <si>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</si>
  <si>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</si>
  <si>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</si>
  <si>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</si>
  <si>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</si>
  <si>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</si>
  <si>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</si>
  <si>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</si>
  <si>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</si>
  <si>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</si>
  <si>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</si>
  <si>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</si>
  <si>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</si>
  <si>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</si>
  <si>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</si>
  <si>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</si>
  <si>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</si>
  <si>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</si>
  <si>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</si>
  <si>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</si>
  <si>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</si>
  <si>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</si>
  <si>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</si>
  <si>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</si>
  <si>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</si>
  <si>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</si>
  <si>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</si>
  <si>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</si>
  <si>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</si>
  <si>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</si>
  <si>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</si>
  <si>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</si>
  <si>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</si>
  <si>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</si>
  <si>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</si>
  <si>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</si>
  <si>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</si>
  <si>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</si>
  <si>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</si>
  <si>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</si>
  <si>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</si>
  <si>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</si>
  <si>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</si>
  <si>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</si>
  <si>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</si>
  <si>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</si>
  <si>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</si>
  <si>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</si>
  <si>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</si>
  <si>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</si>
  <si>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</si>
  <si>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</si>
  <si>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</si>
  <si>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</si>
  <si>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</si>
  <si>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</si>
  <si>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</si>
  <si>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</si>
  <si>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</si>
  <si>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</si>
  <si>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</si>
  <si>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</si>
  <si>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</si>
  <si>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</si>
  <si>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</si>
  <si>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</si>
  <si>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</si>
  <si>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</si>
  <si>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</si>
  <si>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</si>
  <si>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</si>
  <si>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</si>
  <si>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</si>
  <si>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</si>
  <si>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</si>
  <si>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</si>
  <si>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</si>
  <si>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</si>
  <si>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</si>
  <si>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</si>
  <si>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</si>
  <si>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</si>
  <si>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</si>
  <si>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</si>
  <si>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</si>
  <si>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</si>
  <si>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</si>
  <si>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</si>
  <si>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</si>
  <si>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</si>
  <si>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</si>
  <si>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</si>
  <si>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</si>
  <si>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</si>
  <si>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</si>
  <si>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</si>
  <si>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</si>
  <si>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</si>
  <si>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</si>
  <si>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</si>
  <si>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</si>
  <si>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</si>
  <si>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</si>
  <si>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</si>
  <si>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</si>
  <si>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</si>
  <si>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</si>
  <si>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</si>
  <si>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</si>
  <si>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</si>
  <si>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</si>
  <si>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</si>
  <si>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</si>
  <si>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</si>
  <si>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</si>
  <si>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</si>
  <si>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</si>
  <si>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</si>
  <si>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</si>
  <si>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</si>
  <si>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</si>
  <si>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</si>
  <si>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</si>
  <si>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</si>
  <si>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</si>
  <si>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</si>
  <si>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</si>
  <si>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</si>
  <si>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</si>
  <si>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</si>
  <si>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</si>
  <si>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</si>
  <si>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</si>
  <si>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</si>
  <si>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</si>
  <si>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</si>
  <si>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</si>
  <si>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</si>
  <si>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</si>
  <si>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</si>
  <si>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</si>
  <si>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</si>
  <si>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</si>
  <si>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</si>
  <si>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</si>
  <si>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</si>
  <si>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</si>
  <si>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</si>
  <si>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</si>
  <si>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</si>
  <si>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</si>
  <si>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</si>
  <si>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</si>
  <si>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</si>
  <si>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</si>
  <si>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</si>
  <si>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</si>
  <si>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</si>
  <si>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</si>
  <si>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</si>
  <si>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</si>
  <si>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</si>
  <si>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</si>
  <si>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</si>
  <si>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</si>
  <si>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</si>
  <si>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</si>
  <si>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</si>
  <si>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</si>
  <si>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</si>
  <si>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</si>
  <si>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</si>
  <si>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</si>
  <si>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</si>
  <si>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</si>
  <si>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</si>
  <si>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</si>
  <si>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</si>
  <si>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</si>
  <si>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</si>
  <si>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</si>
  <si>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</si>
  <si>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</si>
  <si>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</si>
  <si>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</si>
  <si>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</si>
  <si>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</si>
  <si>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</si>
  <si>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</si>
  <si>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</si>
  <si>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</si>
  <si>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</si>
  <si>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</si>
  <si>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</si>
  <si>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</si>
  <si>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</si>
  <si>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</si>
  <si>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</si>
  <si>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</si>
  <si>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</si>
  <si>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</si>
  <si>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</si>
  <si>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</si>
  <si>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</si>
  <si>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</si>
  <si>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</si>
  <si>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</si>
  <si>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</si>
  <si>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</si>
  <si>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</si>
  <si>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</si>
  <si>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</si>
  <si>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</si>
  <si>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</si>
  <si>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</si>
  <si>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</si>
  <si>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</si>
  <si>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</si>
  <si>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</si>
  <si>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</si>
  <si>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</si>
  <si>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</si>
  <si>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</si>
  <si>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</si>
  <si>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</si>
  <si>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</si>
  <si>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</si>
  <si>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</si>
  <si>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</si>
  <si>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</si>
  <si>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</si>
  <si>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</si>
  <si>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</si>
  <si>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</si>
  <si>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</si>
  <si>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</si>
  <si>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</si>
  <si>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</si>
  <si>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</si>
  <si>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</si>
  <si>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</si>
  <si>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</si>
  <si>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</si>
  <si>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</si>
  <si>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</si>
  <si>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</si>
  <si>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</si>
  <si>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</si>
  <si>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</si>
  <si>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</si>
  <si>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</si>
  <si>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</si>
  <si>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</si>
  <si>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</si>
  <si>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</si>
  <si>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</si>
  <si>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</si>
  <si>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</si>
  <si>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</si>
  <si>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</si>
  <si>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</si>
  <si>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</si>
  <si>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</si>
  <si>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</si>
  <si>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</si>
  <si>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</si>
  <si>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</si>
  <si>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</si>
  <si>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</si>
  <si>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</si>
  <si>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</si>
  <si>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</si>
  <si>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</si>
  <si>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</si>
  <si>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</si>
  <si>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</si>
  <si>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</si>
  <si>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</si>
  <si>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</si>
  <si>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</si>
  <si>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</si>
  <si>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</si>
  <si>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</si>
  <si>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</si>
  <si>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</si>
  <si>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</si>
  <si>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</si>
  <si>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</si>
  <si>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</si>
  <si>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</si>
  <si>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</si>
  <si>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</si>
  <si>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</si>
  <si>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</si>
  <si>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</si>
  <si>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</si>
  <si>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</si>
  <si>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</si>
  <si>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</si>
  <si>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</si>
  <si>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</si>
  <si>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</si>
  <si>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</si>
  <si>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</si>
  <si>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</si>
  <si>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</si>
  <si>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</si>
  <si>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</si>
  <si>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</si>
  <si>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</si>
  <si>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</si>
  <si>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</si>
  <si>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</si>
  <si>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</si>
  <si>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</si>
  <si>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</si>
  <si>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</si>
  <si>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</si>
  <si>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</si>
  <si>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</si>
  <si>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</si>
  <si>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</si>
  <si>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</si>
  <si>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</si>
  <si>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</si>
  <si>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</si>
  <si>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</si>
  <si>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</si>
  <si>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</si>
  <si>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</si>
  <si>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</si>
  <si>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</si>
  <si>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</si>
  <si>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</si>
  <si>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</si>
  <si>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</si>
  <si>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</si>
  <si>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</si>
  <si>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</si>
  <si>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</si>
  <si>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</si>
  <si>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</si>
  <si>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</si>
  <si>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</si>
  <si>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</si>
  <si>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</si>
  <si>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</si>
  <si>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</si>
  <si>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</si>
  <si>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</si>
  <si>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</si>
  <si>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</si>
  <si>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</si>
  <si>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</si>
  <si>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</si>
  <si>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</si>
  <si>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</si>
  <si>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</si>
  <si>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</si>
  <si>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</si>
  <si>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</si>
  <si>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</si>
  <si>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</si>
  <si>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</si>
  <si>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</si>
  <si>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</si>
  <si>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</si>
  <si>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</si>
  <si>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</si>
  <si>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</si>
  <si>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</si>
  <si>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</si>
  <si>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</si>
  <si>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</si>
  <si>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</si>
  <si>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</si>
  <si>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</si>
  <si>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</si>
  <si>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</si>
  <si>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</si>
  <si>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</si>
  <si>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</si>
  <si>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</si>
  <si>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</si>
  <si>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</si>
  <si>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</si>
  <si>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</si>
  <si>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</si>
  <si>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</si>
  <si>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</si>
  <si>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</si>
  <si>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</si>
  <si>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</si>
  <si>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</si>
  <si>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</si>
  <si>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</si>
  <si>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</si>
  <si>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</si>
  <si>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</si>
  <si>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</si>
  <si>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</si>
  <si>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</si>
  <si>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</si>
  <si>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</si>
  <si>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</si>
  <si>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</si>
  <si>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</si>
  <si>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</si>
  <si>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</si>
  <si>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</si>
  <si>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</si>
  <si>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</si>
  <si>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</si>
  <si>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</si>
  <si>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</si>
  <si>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</si>
  <si>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</si>
  <si>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</si>
  <si>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</si>
  <si>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</si>
  <si>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</si>
  <si>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</si>
  <si>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</si>
  <si>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</si>
  <si>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</si>
  <si>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</si>
  <si>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</si>
  <si>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</si>
  <si>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</si>
  <si>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</si>
  <si>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</si>
  <si>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</si>
  <si>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</si>
  <si>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</si>
  <si>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</si>
  <si>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</si>
  <si>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</si>
  <si>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</si>
  <si>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</si>
  <si>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</si>
  <si>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</si>
  <si>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</si>
  <si>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</si>
  <si>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</si>
  <si>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</si>
  <si>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</si>
  <si>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</si>
  <si>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</si>
  <si>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</si>
  <si>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</si>
  <si>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</si>
  <si>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</si>
  <si>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</si>
  <si>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</si>
  <si>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</si>
  <si>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</si>
  <si>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</si>
  <si>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</si>
  <si>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</si>
  <si>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</si>
  <si>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</si>
  <si>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</si>
  <si>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</si>
  <si>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</si>
  <si>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</si>
  <si>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</si>
  <si>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</si>
  <si>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</si>
  <si>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</si>
  <si>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</si>
  <si>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</si>
  <si>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</si>
  <si>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</si>
  <si>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</si>
  <si>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</si>
  <si>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</si>
  <si>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</si>
  <si>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</si>
  <si>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</si>
  <si>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</si>
  <si>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</si>
  <si>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</si>
  <si>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</si>
  <si>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</si>
  <si>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</si>
  <si>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</si>
  <si>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</si>
  <si>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</si>
  <si>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</si>
  <si>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</si>
  <si>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</si>
  <si>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</si>
  <si>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</si>
  <si>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</si>
  <si>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</si>
  <si>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</si>
  <si>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</si>
  <si>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</si>
  <si>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</si>
  <si>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</si>
  <si>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</si>
  <si>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</si>
  <si>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</si>
  <si>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</si>
  <si>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</si>
  <si>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</si>
  <si>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</si>
  <si>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</si>
  <si>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</si>
  <si>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</si>
  <si>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</si>
  <si>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</si>
  <si>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</si>
  <si>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</si>
  <si>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</si>
  <si>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</si>
  <si>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</si>
  <si>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</si>
  <si>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</si>
  <si>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</si>
  <si>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</si>
  <si>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</si>
  <si>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</si>
  <si>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</si>
  <si>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</si>
  <si>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</si>
  <si>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</si>
  <si>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</si>
  <si>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</si>
  <si>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</si>
  <si>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</si>
  <si>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</si>
  <si>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</si>
  <si>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</si>
  <si>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</si>
  <si>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</si>
  <si>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</si>
  <si>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</si>
  <si>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</si>
  <si>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</si>
  <si>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</si>
  <si>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</si>
  <si>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</si>
  <si>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</si>
  <si>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</si>
  <si>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</si>
  <si>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</si>
  <si>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</si>
  <si>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</si>
  <si>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</si>
  <si>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</si>
  <si>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</si>
  <si>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</si>
  <si>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</si>
  <si>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</si>
  <si>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</si>
  <si>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</si>
  <si>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</si>
  <si>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</si>
  <si>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</si>
  <si>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</si>
  <si>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</si>
  <si>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</si>
  <si>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</si>
  <si>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</si>
  <si>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</si>
  <si>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</si>
  <si>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</si>
  <si>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</si>
  <si>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</si>
  <si>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</si>
  <si>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</si>
  <si>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</si>
  <si>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</si>
  <si>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</si>
  <si>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</si>
  <si>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</si>
  <si>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</si>
  <si>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</si>
  <si>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</si>
  <si>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</si>
  <si>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</si>
  <si>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</si>
  <si>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</si>
  <si>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</si>
  <si>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</si>
  <si>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</si>
  <si>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</si>
  <si>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</si>
  <si>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</si>
  <si>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</si>
  <si>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</si>
  <si>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</si>
  <si>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</si>
  <si>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</si>
  <si>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</si>
  <si>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</si>
  <si>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</si>
  <si>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</si>
  <si>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</si>
  <si>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</si>
  <si>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</si>
  <si>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</si>
  <si>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</si>
  <si>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</si>
  <si>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</si>
  <si>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</si>
  <si>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</si>
  <si>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</si>
  <si>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</si>
  <si>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</si>
  <si>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</si>
  <si>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</si>
  <si>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</si>
  <si>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</si>
  <si>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</si>
  <si>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</si>
  <si>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</si>
  <si>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</si>
  <si>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</si>
  <si>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</si>
  <si>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</si>
  <si>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</si>
  <si>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</si>
  <si>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</si>
  <si>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</si>
  <si>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</si>
  <si>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</si>
  <si>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</si>
  <si>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</si>
  <si>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</si>
  <si>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</si>
  <si>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</si>
  <si>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</si>
  <si>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</si>
  <si>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</si>
  <si>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</si>
  <si>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</si>
  <si>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</si>
  <si>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</si>
  <si>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</si>
  <si>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</si>
  <si>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</si>
  <si>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</si>
  <si>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</si>
  <si>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</si>
  <si>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</si>
  <si>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</si>
  <si>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</si>
  <si>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</si>
  <si>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</si>
  <si>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</si>
  <si>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</si>
  <si>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</si>
  <si>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</si>
  <si>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</si>
  <si>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</si>
  <si>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</si>
  <si>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</si>
  <si>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</si>
  <si>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</si>
  <si>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</si>
  <si>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</si>
  <si>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</si>
  <si>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</si>
  <si>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</si>
  <si>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</si>
  <si>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</si>
  <si>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</si>
  <si>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</si>
  <si>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</si>
  <si>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</si>
  <si>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</si>
  <si>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</si>
  <si>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</si>
  <si>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</si>
  <si>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</si>
  <si>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</si>
  <si>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</si>
  <si>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</si>
  <si>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</si>
  <si>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</si>
  <si>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</si>
  <si>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</si>
  <si>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</si>
  <si>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</si>
  <si>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</si>
  <si>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</si>
  <si>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</si>
  <si>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</si>
  <si>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</si>
  <si>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</si>
  <si>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</si>
  <si>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</si>
  <si>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</si>
  <si>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</si>
  <si>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</si>
  <si>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</si>
  <si>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</si>
  <si>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</si>
  <si>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</si>
  <si>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</si>
  <si>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</si>
  <si>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</si>
  <si>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</si>
  <si>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</si>
  <si>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</si>
  <si>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</si>
  <si>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</si>
  <si>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</si>
  <si>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</si>
  <si>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</si>
  <si>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</si>
  <si>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</si>
  <si>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</si>
  <si>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</si>
  <si>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</si>
  <si>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</si>
  <si>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</si>
  <si>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</si>
  <si>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</si>
  <si>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</si>
  <si>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</si>
  <si>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</si>
  <si>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</si>
  <si>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</si>
  <si>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</si>
  <si>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</si>
  <si>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</si>
  <si>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</si>
  <si>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</si>
  <si>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</si>
  <si>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</si>
  <si>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</si>
  <si>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</si>
  <si>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</si>
  <si>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</si>
  <si>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</si>
  <si>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</si>
  <si>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</si>
  <si>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</si>
  <si>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</si>
  <si>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</si>
  <si>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</si>
  <si>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</si>
  <si>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</si>
  <si>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</si>
  <si>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</si>
  <si>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</si>
  <si>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</si>
  <si>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</si>
  <si>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</si>
  <si>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</si>
  <si>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</si>
  <si>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</si>
  <si>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</si>
  <si>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</si>
  <si>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</si>
  <si>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</si>
  <si>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</si>
  <si>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</si>
  <si>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</si>
  <si>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</si>
  <si>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</si>
  <si>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</si>
  <si>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</si>
  <si>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</si>
  <si>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</si>
  <si>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</si>
  <si>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</si>
  <si>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</si>
  <si>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</si>
  <si>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</si>
  <si>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</si>
  <si>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</si>
  <si>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</si>
  <si>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</si>
  <si>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</si>
  <si>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</si>
  <si>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</si>
  <si>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</si>
  <si>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</si>
  <si>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</si>
  <si>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</si>
  <si>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</si>
  <si>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</si>
  <si>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</si>
  <si>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</si>
  <si>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</si>
  <si>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</si>
  <si>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</si>
  <si>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</si>
  <si>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</si>
  <si>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</si>
  <si>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</si>
  <si>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</si>
  <si>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</si>
  <si>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</si>
  <si>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</si>
  <si>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</si>
  <si>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</si>
  <si>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</si>
  <si>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</si>
  <si>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</si>
  <si>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</si>
  <si>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</si>
  <si>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</si>
  <si>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</si>
  <si>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</si>
  <si>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</si>
  <si>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</si>
  <si>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</si>
  <si>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</si>
  <si>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</si>
  <si>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</si>
  <si>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</si>
  <si>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</si>
  <si>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</si>
  <si>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</si>
  <si>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</si>
  <si>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</si>
  <si>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</si>
  <si>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</si>
  <si>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</si>
  <si>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</si>
  <si>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</si>
  <si>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</si>
  <si>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</si>
  <si>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</si>
  <si>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</si>
  <si>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</si>
  <si>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</si>
  <si>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</si>
  <si>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</si>
  <si>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</si>
  <si>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</si>
  <si>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</si>
  <si>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</si>
  <si>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</si>
  <si>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</si>
  <si>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</si>
  <si>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</si>
  <si>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</si>
  <si>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</si>
  <si>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</si>
  <si>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</si>
  <si>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</si>
  <si>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</si>
  <si>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</si>
  <si>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</si>
  <si>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</si>
  <si>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</si>
  <si>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</si>
  <si>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</si>
  <si>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</si>
  <si>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</si>
  <si>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</si>
  <si>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</si>
  <si>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</si>
  <si>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</si>
  <si>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</si>
  <si>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</si>
  <si>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</si>
  <si>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</si>
  <si>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</si>
  <si>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</si>
  <si>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</si>
  <si>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</si>
  <si>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</si>
  <si>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</si>
  <si>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</si>
  <si>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</si>
  <si>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</si>
  <si>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</si>
  <si>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</si>
  <si>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</si>
  <si>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</si>
  <si>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</si>
  <si>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</si>
  <si>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</si>
  <si>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</si>
  <si>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</si>
  <si>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</si>
  <si>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</si>
  <si>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</si>
  <si>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</si>
  <si>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</si>
  <si>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</si>
  <si>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</si>
  <si>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</si>
  <si>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</si>
  <si>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</si>
  <si>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</si>
  <si>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</si>
  <si>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</si>
  <si>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</si>
  <si>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</si>
  <si>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</si>
  <si>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</si>
  <si>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</si>
  <si>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</si>
  <si>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</si>
  <si>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</si>
  <si>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</si>
  <si>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</si>
  <si>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</si>
  <si>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</si>
  <si>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</si>
  <si>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</si>
  <si>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</si>
  <si>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</si>
  <si>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</si>
  <si>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</si>
  <si>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</si>
  <si>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</si>
  <si>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</si>
  <si>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</si>
  <si>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</si>
  <si>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</si>
  <si>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</si>
  <si>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</si>
  <si>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</si>
  <si>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</si>
  <si>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</si>
  <si>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</si>
  <si>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</si>
  <si>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</si>
  <si>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</si>
  <si>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</si>
  <si>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</si>
  <si>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</si>
  <si>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</si>
  <si>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</si>
  <si>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</si>
  <si>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</si>
  <si>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</si>
  <si>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</si>
  <si>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</si>
  <si>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</si>
  <si>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</si>
  <si>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</si>
  <si>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</si>
  <si>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</si>
  <si>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</si>
  <si>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</si>
  <si>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</si>
  <si>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</si>
  <si>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</si>
  <si>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</si>
  <si>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</si>
  <si>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</si>
  <si>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</si>
  <si>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</si>
  <si>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</si>
  <si>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</si>
  <si>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</si>
  <si>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</si>
  <si>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</si>
  <si>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</si>
  <si>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</si>
  <si>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</si>
  <si>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</si>
  <si>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</si>
  <si>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</si>
  <si>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</si>
  <si>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</si>
  <si>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</si>
  <si>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</si>
  <si>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</si>
  <si>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</si>
  <si>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</si>
  <si>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</si>
  <si>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</si>
  <si>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</si>
  <si>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</si>
  <si>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</si>
  <si>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</si>
  <si>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</si>
  <si>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</si>
  <si>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</si>
  <si>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</si>
  <si>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</si>
  <si>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</si>
  <si>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</si>
  <si>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</si>
  <si>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</si>
  <si>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</si>
  <si>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</si>
  <si>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</si>
  <si>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</si>
  <si>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</si>
  <si>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</si>
  <si>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</si>
  <si>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</si>
  <si>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</si>
  <si>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</si>
  <si>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</si>
  <si>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</si>
  <si>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</si>
  <si>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</si>
  <si>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</si>
  <si>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</si>
  <si>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</si>
  <si>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</si>
  <si>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</si>
  <si>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</si>
  <si>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</si>
  <si>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</si>
  <si>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</si>
  <si>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</si>
  <si>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</si>
  <si>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</si>
  <si>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</si>
  <si>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</si>
  <si>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</si>
  <si>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</si>
  <si>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</si>
  <si>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</si>
  <si>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</si>
  <si>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</si>
  <si>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</si>
  <si>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</si>
  <si>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</si>
  <si>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</si>
  <si>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</si>
  <si>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</si>
  <si>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</si>
  <si>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</si>
  <si>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</si>
  <si>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</si>
  <si>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</si>
  <si>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</si>
  <si>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</si>
  <si>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</si>
  <si>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</si>
  <si>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</si>
  <si>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</si>
  <si>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</si>
  <si>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</si>
  <si>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</si>
  <si>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</si>
  <si>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</si>
  <si>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</si>
  <si>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</si>
  <si>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</si>
  <si>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</si>
  <si>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</si>
  <si>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</si>
  <si>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</si>
  <si>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</si>
  <si>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</si>
  <si>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</si>
  <si>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</si>
  <si>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</si>
  <si>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</si>
  <si>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</si>
  <si>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</si>
  <si>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</si>
  <si>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</si>
  <si>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</si>
  <si>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</si>
  <si>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</si>
  <si>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</si>
  <si>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</si>
  <si>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</si>
  <si>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</si>
  <si>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</si>
  <si>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</si>
  <si>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</si>
  <si>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</si>
  <si>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</si>
  <si>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</si>
  <si>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</si>
  <si>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</si>
  <si>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</si>
  <si>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</si>
  <si>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</si>
  <si>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</si>
  <si>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</si>
  <si>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</si>
  <si>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</si>
  <si>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</si>
  <si>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</si>
  <si>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</si>
  <si>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</si>
  <si>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</si>
  <si>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</si>
  <si>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</si>
  <si>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</si>
  <si>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</si>
  <si>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</si>
  <si>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</si>
  <si>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</si>
  <si>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</si>
  <si>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</si>
  <si>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</si>
  <si>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</si>
  <si>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</si>
  <si>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</si>
  <si>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</si>
  <si>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</si>
  <si>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</si>
  <si>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</si>
  <si>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</si>
  <si>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</si>
  <si>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</si>
  <si>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</si>
  <si>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</si>
  <si>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</si>
  <si>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</si>
  <si>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</si>
  <si>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</si>
  <si>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</si>
  <si>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</si>
  <si>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</si>
  <si>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</si>
  <si>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</si>
  <si>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</si>
  <si>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</si>
  <si>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</si>
  <si>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</si>
  <si>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</si>
  <si>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</si>
  <si>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</si>
  <si>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</si>
  <si>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</si>
  <si>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</si>
  <si>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</si>
  <si>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</si>
  <si>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</si>
  <si>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</si>
  <si>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</si>
  <si>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</si>
  <si>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</si>
  <si>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</si>
  <si>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</si>
  <si>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</si>
  <si>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</si>
  <si>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</si>
  <si>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</si>
  <si>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</si>
  <si>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</si>
  <si>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</si>
  <si>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</si>
  <si>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</si>
  <si>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</si>
  <si>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</si>
  <si>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</si>
  <si>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</si>
  <si>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</si>
  <si>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</si>
  <si>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</si>
  <si>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</si>
  <si>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</si>
  <si>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</si>
  <si>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</si>
  <si>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</si>
  <si>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</si>
  <si>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</si>
  <si>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</si>
  <si>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</si>
  <si>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</si>
  <si>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</si>
  <si>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</si>
  <si>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</si>
  <si>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</si>
  <si>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</si>
  <si>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</si>
  <si>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</si>
  <si>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</si>
  <si>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</si>
  <si>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</si>
  <si>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</si>
  <si>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</si>
  <si>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</si>
  <si>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</si>
  <si>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</si>
  <si>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</si>
  <si>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</si>
  <si>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</si>
  <si>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</si>
  <si>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</si>
  <si>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</si>
  <si>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</si>
  <si>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</si>
  <si>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</si>
  <si>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</si>
  <si>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</si>
  <si>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</si>
  <si>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</si>
  <si>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</si>
  <si>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</si>
  <si>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</si>
  <si>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</si>
  <si>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</si>
  <si>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</si>
  <si>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</si>
  <si>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</si>
  <si>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</si>
  <si>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</si>
  <si>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</si>
  <si>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</si>
  <si>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</si>
  <si>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</si>
  <si>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</si>
  <si>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</si>
  <si>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</si>
  <si>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</si>
  <si>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</si>
  <si>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</si>
  <si>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</si>
  <si>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</si>
  <si>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</si>
  <si>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</si>
  <si>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</si>
  <si>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</si>
  <si>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</si>
  <si>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</si>
  <si>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</si>
  <si>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</si>
  <si>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</si>
  <si>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</si>
  <si>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</si>
  <si>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</si>
  <si>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</si>
  <si>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</si>
  <si>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</si>
  <si>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</si>
  <si>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</si>
  <si>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</si>
  <si>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</si>
  <si>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</si>
  <si>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</si>
  <si>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</si>
  <si>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</si>
  <si>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</si>
  <si>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</si>
  <si>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</si>
  <si>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</si>
  <si>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</si>
  <si>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</si>
  <si>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</si>
  <si>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</si>
  <si>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</si>
  <si>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</si>
  <si>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</si>
  <si>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</si>
  <si>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</si>
  <si>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</si>
  <si>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</si>
  <si>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</si>
  <si>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</si>
  <si>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</si>
  <si>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</si>
  <si>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</si>
  <si>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</si>
  <si>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</si>
  <si>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</si>
  <si>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</si>
  <si>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</si>
  <si>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</si>
  <si>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</si>
  <si>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</si>
  <si>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</si>
  <si>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</si>
  <si>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</si>
  <si>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</si>
  <si>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</si>
  <si>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</si>
  <si>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</si>
  <si>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</si>
  <si>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</si>
  <si>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</si>
  <si>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</si>
  <si>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</si>
  <si>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</si>
  <si>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</si>
  <si>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</si>
  <si>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</si>
  <si>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</si>
  <si>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</si>
  <si>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</si>
  <si>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</si>
  <si>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</si>
  <si>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</si>
  <si>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</si>
  <si>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</si>
  <si>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</si>
  <si>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</si>
  <si>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</si>
  <si>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</si>
  <si>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</si>
  <si>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</si>
  <si>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</si>
  <si>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</si>
  <si>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</si>
  <si>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</si>
  <si>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</si>
  <si>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</si>
  <si>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</si>
  <si>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</si>
  <si>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</si>
  <si>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</si>
  <si>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</si>
  <si>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</si>
  <si>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</si>
  <si>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</si>
  <si>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</si>
  <si>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</si>
  <si>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</si>
  <si>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</si>
  <si>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</si>
  <si>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</si>
  <si>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</si>
  <si>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</si>
  <si>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</si>
  <si>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</si>
  <si>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</si>
  <si>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</si>
  <si>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</si>
  <si>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</si>
  <si>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</si>
  <si>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</si>
  <si>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</si>
  <si>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</si>
  <si>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</si>
  <si>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</si>
  <si>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</si>
  <si>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</si>
  <si>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</si>
  <si>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</si>
  <si>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</si>
  <si>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</si>
  <si>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</si>
  <si>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</si>
  <si>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</si>
  <si>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</si>
  <si>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</si>
  <si>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</si>
  <si>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</si>
  <si>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</si>
  <si>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</si>
  <si>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</si>
  <si>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</si>
  <si>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</si>
  <si>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</si>
  <si>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</si>
  <si>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</si>
  <si>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</si>
  <si>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</si>
  <si>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</si>
  <si>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</si>
  <si>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</si>
  <si>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</si>
  <si>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</si>
  <si>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</si>
  <si>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</si>
  <si>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</si>
  <si>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</si>
  <si>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</si>
  <si>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</si>
  <si>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</si>
  <si>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</si>
  <si>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</si>
  <si>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</si>
  <si>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</si>
  <si>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</si>
  <si>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</si>
  <si>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</si>
  <si>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</si>
  <si>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</si>
  <si>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</si>
  <si>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</si>
  <si>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</si>
  <si>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</si>
  <si>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</si>
  <si>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</si>
  <si>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</si>
  <si>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</si>
  <si>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</si>
  <si>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</si>
  <si>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</si>
  <si>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</si>
  <si>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</si>
  <si>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</si>
  <si>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</si>
  <si>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</si>
  <si>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</si>
  <si>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</si>
  <si>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</si>
  <si>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</si>
  <si>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</si>
  <si>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</si>
  <si>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</si>
  <si>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</si>
  <si>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</si>
  <si>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</si>
  <si>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</si>
  <si>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</si>
  <si>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</si>
  <si>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</si>
  <si>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</si>
  <si>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</si>
  <si>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</si>
  <si>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</si>
  <si>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</si>
  <si>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</si>
  <si>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</si>
  <si>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</si>
  <si>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</si>
  <si>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</si>
  <si>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</si>
  <si>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</si>
  <si>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</si>
  <si>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</si>
  <si>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</si>
  <si>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</si>
  <si>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</si>
  <si>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</si>
  <si>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</si>
  <si>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</si>
  <si>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</si>
  <si>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</si>
  <si>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</si>
  <si>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</si>
  <si>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</si>
  <si>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</si>
  <si>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</si>
  <si>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</si>
  <si>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</si>
  <si>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</si>
  <si>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</si>
  <si>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</si>
  <si>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</si>
  <si>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</si>
  <si>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</si>
  <si>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</si>
  <si>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</si>
  <si>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</si>
  <si>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</si>
  <si>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</si>
  <si>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</si>
  <si>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</si>
  <si>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</si>
  <si>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</si>
  <si>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</si>
  <si>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</si>
  <si>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</si>
  <si>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</si>
  <si>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</si>
  <si>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</si>
  <si>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</si>
  <si>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</si>
  <si>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</si>
  <si>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</si>
  <si>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</si>
  <si>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</si>
  <si>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</si>
  <si>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</si>
  <si>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</si>
  <si>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</si>
  <si>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</si>
  <si>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</si>
  <si>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</si>
  <si>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</si>
  <si>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</si>
  <si>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</si>
  <si>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</si>
  <si>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</si>
  <si>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</si>
  <si>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</si>
  <si>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</si>
  <si>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</si>
  <si>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</si>
  <si>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</si>
  <si>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</si>
  <si>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</si>
  <si>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</si>
  <si>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</si>
  <si>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</si>
  <si>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</si>
  <si>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</si>
  <si>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</si>
  <si>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</si>
  <si>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</si>
  <si>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</si>
  <si>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</si>
  <si>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</si>
  <si>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</si>
  <si>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</si>
  <si>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</si>
  <si>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</si>
  <si>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</si>
  <si>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</si>
  <si>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</si>
  <si>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</si>
  <si>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</si>
  <si>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</si>
  <si>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</si>
  <si>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</si>
  <si>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</si>
  <si>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</si>
  <si>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</si>
  <si>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</si>
  <si>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</si>
  <si>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</si>
  <si>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</si>
  <si>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</si>
  <si>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</si>
  <si>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</si>
  <si>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</si>
  <si>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</si>
  <si>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</si>
  <si>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</si>
  <si>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</si>
  <si>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</si>
  <si>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</si>
  <si>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</si>
  <si>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</si>
  <si>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</si>
  <si>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</si>
  <si>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</si>
  <si>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</si>
  <si>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</si>
  <si>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</si>
  <si>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</si>
  <si>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</si>
  <si>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</si>
  <si>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</si>
  <si>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</si>
  <si>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</si>
  <si>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</si>
  <si>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</si>
  <si>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</si>
  <si>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</si>
  <si>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</si>
  <si>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</si>
  <si>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</si>
  <si>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</si>
  <si>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</si>
  <si>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</si>
  <si>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</si>
  <si>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</si>
  <si>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</si>
  <si>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</si>
  <si>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</si>
  <si>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</si>
  <si>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</si>
  <si>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</si>
  <si>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</si>
  <si>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</si>
  <si>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</si>
  <si>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</si>
  <si>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</si>
  <si>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</si>
  <si>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</si>
  <si>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</si>
  <si>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</si>
  <si>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</si>
  <si>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</si>
  <si>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</si>
  <si>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</si>
  <si>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</si>
  <si>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</si>
  <si>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</si>
  <si>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</si>
  <si>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</si>
  <si>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</si>
  <si>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</si>
  <si>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</si>
  <si>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</si>
  <si>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</si>
  <si>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</si>
  <si>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</si>
  <si>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</si>
  <si>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</si>
  <si>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</si>
  <si>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</si>
  <si>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</si>
  <si>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</si>
  <si>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</si>
  <si>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</si>
  <si>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</si>
  <si>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</si>
  <si>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</si>
  <si>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</si>
  <si>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</si>
  <si>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</si>
  <si>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</si>
  <si>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</si>
  <si>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</si>
  <si>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</si>
  <si>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</si>
  <si>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</si>
  <si>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</si>
  <si>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</si>
  <si>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</si>
  <si>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</si>
  <si>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</si>
  <si>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</si>
  <si>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</si>
  <si>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</si>
  <si>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</si>
  <si>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</si>
  <si>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</si>
  <si>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</si>
  <si>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</si>
  <si>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</si>
  <si>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</si>
  <si>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</si>
  <si>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</si>
  <si>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</si>
  <si>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</si>
  <si>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</si>
  <si>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</si>
  <si>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</si>
  <si>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</si>
  <si>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</si>
  <si>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</si>
  <si>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</si>
  <si>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</si>
  <si>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</si>
  <si>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</si>
  <si>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</si>
  <si>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</si>
  <si>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</si>
  <si>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</si>
  <si>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</si>
  <si>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</si>
  <si>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</si>
  <si>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</si>
  <si>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</si>
  <si>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</si>
  <si>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</si>
  <si>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</si>
  <si>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</si>
  <si>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</si>
  <si>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</si>
  <si>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</si>
  <si>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</si>
  <si>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</si>
  <si>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</si>
  <si>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</si>
  <si>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</si>
  <si>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</si>
  <si>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</si>
  <si>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</si>
  <si>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</si>
  <si>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</si>
  <si>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</si>
  <si>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</si>
  <si>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</si>
  <si>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</si>
  <si>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</si>
  <si>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</si>
  <si>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</si>
  <si>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</si>
  <si>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</si>
  <si>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</si>
  <si>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</si>
  <si>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</si>
  <si>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</si>
  <si>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</si>
  <si>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</si>
  <si>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</si>
  <si>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</si>
  <si>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</si>
  <si>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</si>
  <si>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</si>
  <si>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</si>
  <si>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</si>
  <si>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</si>
  <si>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</si>
  <si>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</si>
  <si>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</si>
  <si>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</si>
  <si>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</si>
  <si>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</si>
  <si>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</si>
  <si>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</si>
  <si>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</si>
  <si>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</si>
  <si>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</si>
  <si>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</si>
  <si>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</si>
  <si>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</si>
  <si>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</si>
  <si>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</si>
  <si>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</si>
  <si>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</si>
  <si>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</si>
  <si>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</si>
  <si>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</si>
  <si>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</si>
  <si>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</si>
  <si>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</si>
  <si>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</si>
  <si>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</si>
  <si>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</si>
  <si>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</si>
  <si>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</si>
  <si>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</si>
  <si>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</si>
  <si>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</si>
  <si>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</si>
  <si>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</si>
  <si>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</si>
  <si>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</si>
  <si>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</si>
  <si>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</si>
  <si>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</si>
  <si>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</si>
  <si>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</si>
  <si>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</si>
  <si>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</si>
  <si>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</si>
  <si>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</si>
  <si>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</si>
  <si>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</si>
  <si>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</si>
  <si>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</si>
  <si>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</si>
  <si>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</si>
  <si>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</si>
  <si>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</si>
  <si>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</si>
  <si>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</si>
  <si>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</si>
  <si>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</si>
  <si>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</si>
  <si>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</si>
  <si>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</si>
  <si>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</si>
  <si>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</si>
  <si>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</si>
  <si>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</si>
  <si>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</si>
  <si>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</si>
  <si>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</si>
  <si>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</si>
  <si>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</si>
  <si>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</si>
  <si>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</si>
  <si>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</si>
  <si>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</si>
  <si>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</si>
  <si>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</si>
  <si>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</si>
  <si>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</si>
  <si>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</si>
  <si>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</si>
  <si>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</si>
  <si>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</si>
  <si>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</si>
  <si>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</si>
  <si>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</si>
  <si>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</si>
  <si>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</si>
  <si>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</si>
  <si>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</si>
  <si>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</si>
  <si>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</si>
  <si>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</si>
  <si>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</si>
  <si>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</si>
  <si>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</si>
  <si>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</si>
  <si>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</si>
  <si>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</si>
  <si>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</si>
  <si>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</si>
  <si>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</si>
  <si>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</si>
  <si>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</si>
  <si>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</si>
  <si>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</si>
  <si>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</si>
  <si>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</si>
  <si>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</si>
  <si>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</si>
  <si>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</si>
  <si>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</si>
  <si>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</si>
  <si>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</si>
  <si>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</si>
  <si>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</si>
  <si>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</si>
  <si>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</si>
  <si>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</si>
  <si>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</si>
  <si>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</si>
  <si>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</si>
  <si>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</si>
  <si>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</si>
  <si>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</si>
  <si>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</si>
  <si>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</si>
  <si>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</si>
  <si>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</si>
  <si>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</si>
  <si>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</si>
  <si>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</si>
  <si>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</si>
  <si>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</si>
  <si>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</si>
  <si>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</si>
  <si>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</si>
  <si>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</si>
  <si>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</si>
  <si>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</si>
  <si>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</si>
  <si>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</si>
  <si>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</si>
  <si>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</si>
  <si>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</si>
  <si>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</si>
  <si>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</si>
  <si>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</si>
  <si>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</si>
  <si>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</si>
  <si>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</si>
  <si>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</si>
  <si>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</si>
  <si>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</si>
  <si>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</si>
  <si>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</si>
  <si>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</si>
  <si>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</si>
  <si>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</si>
  <si>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</si>
  <si>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</si>
  <si>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</si>
  <si>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</si>
  <si>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</si>
  <si>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</si>
  <si>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</si>
  <si>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</si>
  <si>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</si>
  <si>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</si>
  <si>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</si>
  <si>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</si>
  <si>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</si>
  <si>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</si>
  <si>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</si>
  <si>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</si>
  <si>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</si>
  <si>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</si>
  <si>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</si>
  <si>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</si>
  <si>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</si>
  <si>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</si>
  <si>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</si>
  <si>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</si>
  <si>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</si>
  <si>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</si>
  <si>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</si>
  <si>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</si>
  <si>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</si>
  <si>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</si>
  <si>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</si>
  <si>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</si>
  <si>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</si>
  <si>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</si>
  <si>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</si>
  <si>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</si>
  <si>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</si>
  <si>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</si>
  <si>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</si>
  <si>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</si>
  <si>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</si>
  <si>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</si>
  <si>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</si>
  <si>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</si>
  <si>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</si>
  <si>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</si>
  <si>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</si>
  <si>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</si>
  <si>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</si>
  <si>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</si>
  <si>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</si>
  <si>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</si>
  <si>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</si>
  <si>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</si>
  <si>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</si>
  <si>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</si>
  <si>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</si>
  <si>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</si>
  <si>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</si>
  <si>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</si>
  <si>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</si>
  <si>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</si>
  <si>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</si>
  <si>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</si>
  <si>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</si>
  <si>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</si>
  <si>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</si>
  <si>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</si>
  <si>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</si>
  <si>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</si>
  <si>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</si>
  <si>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</si>
  <si>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</si>
  <si>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</si>
  <si>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</si>
  <si>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</si>
  <si>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</si>
  <si>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</si>
  <si>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</si>
  <si>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</si>
  <si>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</si>
  <si>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</si>
  <si>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</si>
  <si>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</si>
  <si>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</si>
  <si>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</si>
  <si>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</si>
  <si>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</si>
  <si>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</si>
  <si>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</si>
  <si>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</si>
  <si>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</si>
  <si>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</si>
  <si>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</si>
  <si>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</si>
  <si>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</si>
  <si>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</si>
  <si>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</si>
  <si>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</si>
  <si>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</si>
  <si>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</si>
  <si>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</si>
  <si>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</si>
  <si>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</si>
  <si>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</si>
  <si>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</si>
  <si>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</si>
  <si>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</si>
  <si>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</si>
  <si>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</si>
  <si>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</si>
  <si>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</si>
  <si>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</si>
  <si>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</si>
  <si>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</si>
  <si>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</si>
  <si>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</si>
  <si>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</si>
  <si>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</si>
  <si>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</si>
  <si>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</si>
  <si>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</si>
  <si>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</si>
  <si>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</si>
  <si>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</si>
  <si>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</si>
  <si>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</si>
  <si>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</si>
  <si>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</si>
  <si>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</si>
  <si>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</si>
  <si>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</si>
  <si>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</si>
  <si>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</si>
  <si>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</si>
  <si>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</si>
  <si>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</si>
  <si>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</si>
  <si>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</si>
  <si>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</si>
  <si>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</si>
  <si>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</si>
  <si>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</si>
  <si>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</si>
  <si>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</si>
  <si>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</si>
  <si>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</si>
  <si>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</si>
  <si>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</si>
  <si>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</si>
  <si>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</si>
  <si>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</si>
  <si>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</si>
  <si>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</si>
  <si>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</si>
  <si>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</si>
  <si>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</si>
  <si>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</si>
  <si>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</si>
  <si>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</si>
  <si>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</si>
  <si>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</si>
  <si>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</si>
  <si>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</si>
  <si>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</si>
  <si>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</si>
  <si>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</si>
  <si>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</si>
  <si>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</si>
  <si>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</si>
  <si>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</si>
  <si>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</si>
  <si>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</si>
  <si>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</si>
  <si>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</si>
  <si>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</si>
  <si>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</si>
  <si>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</si>
  <si>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</si>
  <si>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</si>
  <si>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</si>
  <si>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</si>
  <si>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</si>
  <si>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</si>
  <si>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</si>
  <si>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</si>
  <si>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</si>
  <si>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</si>
  <si>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</si>
  <si>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</si>
  <si>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</si>
  <si>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</si>
  <si>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</si>
  <si>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</si>
  <si>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</si>
  <si>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</si>
  <si>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</si>
  <si>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</si>
  <si>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</si>
  <si>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</si>
  <si>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</si>
  <si>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</si>
  <si>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</si>
  <si>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</si>
  <si>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</si>
  <si>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</si>
  <si>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</si>
  <si>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</si>
  <si>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</si>
  <si>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</si>
  <si>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</si>
  <si>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</si>
  <si>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</si>
  <si>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</si>
  <si>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</si>
  <si>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</si>
  <si>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</si>
  <si>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</si>
  <si>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</si>
  <si>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</si>
  <si>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</si>
  <si>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</si>
  <si>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</si>
  <si>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</si>
  <si>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</si>
  <si>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</si>
  <si>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</si>
  <si>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</si>
  <si>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</si>
  <si>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</si>
  <si>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</si>
  <si>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</si>
  <si>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</si>
  <si>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</si>
  <si>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</si>
  <si>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</si>
  <si>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</si>
  <si>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</si>
  <si>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</si>
  <si>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</si>
  <si>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</si>
  <si>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</si>
  <si>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</si>
  <si>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</si>
  <si>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</si>
  <si>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</si>
  <si>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</si>
  <si>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</si>
  <si>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</si>
  <si>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</si>
  <si>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</si>
  <si>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</si>
  <si>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</si>
  <si>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</si>
  <si>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</si>
  <si>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</si>
  <si>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</si>
  <si>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</si>
  <si>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</si>
  <si>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</si>
  <si>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</si>
  <si>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</si>
  <si>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</si>
  <si>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</si>
  <si>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</si>
  <si>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</si>
  <si>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</si>
  <si>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</si>
  <si>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</si>
  <si>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</si>
  <si>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</si>
  <si>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</si>
  <si>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</si>
  <si>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</si>
  <si>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</si>
  <si>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</si>
  <si>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</si>
  <si>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</si>
  <si>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</si>
  <si>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</si>
  <si>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</si>
  <si>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</si>
  <si>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</si>
  <si>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</si>
  <si>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</si>
  <si>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</si>
  <si>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</si>
  <si>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</si>
  <si>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</si>
  <si>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</si>
  <si>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</si>
  <si>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</si>
  <si>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</si>
  <si>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</si>
  <si>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</si>
  <si>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</si>
  <si>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</si>
  <si>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</si>
  <si>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</si>
  <si>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</si>
  <si>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</si>
  <si>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</si>
  <si>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</si>
  <si>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</si>
  <si>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</si>
  <si>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</si>
  <si>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</si>
  <si>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</si>
  <si>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</si>
  <si>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</si>
  <si>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</si>
  <si>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</si>
  <si>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</si>
  <si>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</si>
  <si>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</si>
  <si>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</si>
  <si>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</si>
  <si>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</si>
  <si>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</si>
  <si>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</si>
  <si>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</si>
  <si>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</si>
  <si>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</si>
  <si>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</si>
  <si>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</si>
  <si>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</si>
  <si>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</si>
  <si>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</si>
  <si>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</si>
  <si>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</si>
  <si>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</si>
  <si>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</si>
  <si>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</si>
  <si>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</si>
  <si>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</si>
  <si>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</si>
  <si>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</si>
  <si>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</si>
  <si>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</si>
  <si>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</si>
  <si>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</si>
  <si>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</si>
  <si>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</si>
  <si>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</si>
  <si>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</si>
  <si>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</si>
  <si>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</si>
  <si>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</si>
  <si>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</si>
  <si>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</si>
  <si>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</si>
  <si>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</si>
  <si>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</si>
  <si>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</si>
  <si>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</si>
  <si>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</si>
  <si>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</si>
  <si>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</si>
  <si>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</si>
  <si>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</si>
  <si>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</si>
  <si>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</si>
  <si>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</si>
  <si>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</si>
  <si>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</si>
  <si>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</si>
  <si>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</si>
  <si>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</si>
  <si>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</si>
  <si>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</si>
  <si>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</si>
  <si>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</si>
  <si>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</si>
  <si>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</si>
  <si>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</si>
  <si>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</si>
  <si>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</si>
  <si>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</si>
  <si>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</si>
  <si>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</si>
  <si>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</si>
  <si>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</si>
  <si>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</si>
  <si>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</si>
  <si>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</si>
  <si>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</si>
  <si>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</si>
  <si>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</si>
  <si>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</si>
  <si>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</si>
  <si>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</si>
  <si>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</si>
  <si>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</si>
  <si>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</si>
  <si>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</si>
  <si>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</si>
  <si>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</si>
  <si>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</si>
  <si>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</si>
  <si>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</si>
  <si>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</si>
  <si>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</si>
  <si>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</si>
  <si>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</si>
  <si>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</si>
  <si>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</si>
  <si>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</si>
  <si>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</si>
  <si>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</si>
  <si>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</si>
  <si>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</si>
  <si>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</si>
  <si>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</si>
  <si>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</si>
  <si>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</si>
  <si>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</si>
  <si>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</si>
  <si>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</si>
  <si>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</si>
  <si>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</si>
  <si>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</si>
  <si>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</si>
  <si>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</si>
  <si>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</si>
  <si>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</si>
  <si>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</si>
  <si>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</si>
  <si>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</si>
  <si>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</si>
  <si>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</si>
  <si>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</si>
  <si>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</si>
  <si>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</si>
  <si>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</si>
  <si>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</si>
  <si>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</si>
  <si>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</si>
  <si>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</si>
  <si>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</si>
  <si>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</si>
  <si>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</si>
  <si>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</si>
  <si>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</si>
  <si>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</si>
  <si>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</si>
  <si>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</si>
  <si>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</si>
  <si>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</si>
  <si>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</si>
  <si>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</si>
  <si>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</si>
  <si>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</si>
  <si>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</si>
  <si>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</si>
  <si>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</si>
  <si>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</si>
  <si>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</si>
  <si>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</si>
  <si>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</si>
  <si>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</si>
  <si>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</si>
  <si>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</si>
  <si>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</si>
  <si>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</si>
  <si>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</si>
  <si>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</si>
  <si>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</si>
  <si>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</si>
  <si>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</si>
  <si>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</si>
  <si>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</si>
  <si>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</si>
  <si>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</si>
  <si>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</si>
  <si>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</si>
  <si>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</si>
  <si>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</si>
  <si>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</si>
  <si>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</si>
  <si>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</si>
  <si>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</si>
  <si>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</si>
  <si>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</si>
  <si>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</si>
  <si>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</si>
  <si>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</si>
  <si>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</si>
  <si>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</si>
  <si>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</si>
  <si>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</si>
  <si>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</si>
  <si>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</si>
  <si>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</si>
  <si>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</si>
  <si>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</si>
  <si>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</si>
  <si>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</si>
  <si>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</si>
  <si>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</si>
  <si>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</si>
  <si>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</si>
  <si>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</si>
  <si>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</si>
  <si>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</si>
  <si>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</si>
  <si>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</si>
  <si>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</si>
  <si>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</si>
  <si>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</si>
  <si>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</si>
  <si>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</si>
  <si>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</si>
  <si>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</si>
  <si>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</si>
  <si>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</si>
  <si>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</si>
  <si>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</si>
  <si>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</si>
  <si>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</si>
  <si>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</si>
  <si>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</si>
  <si>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</si>
  <si>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</si>
  <si>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</si>
  <si>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</si>
  <si>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</si>
  <si>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</si>
  <si>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</si>
  <si>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</si>
  <si>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</si>
  <si>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</si>
  <si>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</si>
  <si>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</si>
  <si>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</si>
  <si>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</si>
  <si>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</si>
  <si>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</si>
  <si>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</si>
  <si>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</si>
  <si>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</si>
  <si>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</si>
  <si>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</si>
  <si>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</si>
  <si>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</si>
  <si>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</si>
  <si>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</si>
  <si>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</si>
  <si>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</si>
  <si>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</si>
  <si>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</si>
  <si>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</si>
  <si>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</si>
  <si>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</si>
  <si>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</si>
  <si>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</si>
  <si>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</si>
  <si>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</si>
  <si>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</si>
  <si>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</si>
  <si>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</si>
  <si>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</si>
  <si>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</si>
  <si>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</si>
  <si>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</si>
  <si>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</si>
  <si>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</si>
  <si>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</si>
  <si>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</si>
  <si>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</si>
  <si>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</si>
  <si>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</si>
  <si>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</si>
  <si>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</si>
  <si>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</si>
  <si>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</si>
  <si>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</si>
  <si>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</si>
  <si>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</si>
  <si>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</si>
  <si>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</si>
  <si>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</si>
  <si>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</si>
  <si>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</si>
  <si>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</si>
  <si>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</si>
  <si>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</si>
  <si>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</si>
  <si>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</si>
  <si>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</si>
  <si>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</si>
  <si>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</si>
  <si>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</si>
  <si>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</si>
  <si>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</si>
  <si>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</si>
  <si>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</si>
  <si>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</si>
  <si>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</si>
  <si>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</si>
  <si>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</si>
  <si>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</si>
  <si>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</si>
  <si>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</si>
  <si>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</si>
  <si>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</si>
  <si>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</si>
  <si>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</si>
  <si>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</si>
  <si>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</si>
  <si>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</si>
  <si>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</si>
  <si>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</si>
  <si>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</si>
  <si>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</si>
  <si>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</si>
  <si>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</si>
  <si>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</si>
  <si>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</si>
  <si>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</si>
  <si>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</si>
  <si>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</si>
  <si>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</si>
  <si>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</si>
  <si>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</si>
  <si>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</si>
  <si>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</si>
  <si>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</si>
  <si>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</si>
  <si>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</si>
  <si>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</si>
  <si>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</si>
  <si>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</si>
  <si>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</si>
  <si>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</si>
  <si>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</si>
  <si>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</si>
  <si>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</si>
  <si>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</si>
  <si>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</si>
  <si>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</si>
  <si>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</si>
  <si>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</si>
  <si>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</si>
  <si>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</si>
  <si>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</si>
  <si>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</si>
  <si>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</si>
  <si>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</si>
  <si>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</si>
  <si>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</si>
  <si>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</si>
  <si>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</si>
  <si>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</si>
  <si>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</si>
  <si>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</si>
  <si>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</si>
  <si>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</si>
  <si>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</si>
  <si>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</si>
  <si>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</si>
  <si>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</si>
  <si>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</si>
  <si>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</si>
  <si>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</si>
  <si>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</si>
  <si>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</si>
  <si>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</si>
  <si>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</si>
  <si>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</si>
  <si>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</si>
  <si>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</si>
  <si>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</si>
  <si>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</si>
  <si>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</si>
  <si>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</si>
  <si>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</si>
  <si>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</si>
  <si>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</si>
  <si>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</si>
  <si>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</si>
  <si>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</si>
  <si>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</si>
  <si>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</si>
  <si>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</si>
  <si>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</si>
  <si>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</si>
  <si>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</si>
  <si>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</si>
  <si>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</si>
  <si>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</si>
  <si>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</si>
  <si>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</si>
  <si>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</si>
  <si>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</si>
  <si>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</si>
  <si>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</si>
  <si>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</si>
  <si>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</si>
  <si>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</si>
  <si>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</si>
  <si>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</si>
  <si>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</si>
  <si>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</si>
  <si>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</si>
  <si>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</si>
  <si>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</si>
  <si>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</si>
  <si>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</si>
  <si>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</si>
  <si>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</si>
  <si>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</si>
  <si>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</si>
  <si>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</si>
  <si>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</si>
  <si>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</si>
  <si>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</si>
  <si>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</si>
  <si>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</si>
  <si>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</si>
  <si>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</si>
  <si>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</si>
  <si>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</si>
  <si>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</si>
  <si>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</si>
  <si>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</si>
  <si>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</si>
  <si>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</si>
  <si>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</si>
  <si>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</si>
  <si>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</si>
  <si>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</si>
  <si>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</si>
  <si>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</si>
  <si>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</si>
  <si>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</si>
  <si>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</si>
  <si>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</si>
  <si>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</si>
  <si>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</si>
  <si>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</si>
  <si>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</si>
  <si>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</si>
  <si>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</si>
  <si>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</si>
  <si>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</si>
  <si>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</si>
  <si>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</si>
  <si>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</si>
  <si>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</si>
  <si>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</si>
  <si>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</si>
  <si>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</si>
  <si>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</si>
  <si>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</si>
  <si>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</si>
  <si>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</si>
  <si>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</si>
  <si>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</si>
  <si>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</si>
  <si>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</si>
  <si>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</si>
  <si>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</si>
  <si>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</si>
  <si>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</si>
  <si>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</si>
  <si>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</si>
  <si>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</si>
  <si>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</si>
  <si>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</si>
  <si>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</si>
  <si>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</si>
  <si>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</si>
  <si>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</si>
  <si>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</si>
  <si>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</si>
  <si>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</si>
  <si>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</si>
  <si>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</si>
  <si>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</si>
  <si>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</si>
  <si>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</si>
  <si>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</si>
  <si>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</si>
  <si>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</si>
  <si>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</si>
  <si>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</si>
  <si>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</si>
  <si>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</si>
  <si>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</si>
  <si>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</si>
  <si>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</si>
  <si>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</si>
  <si>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</si>
  <si>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</si>
  <si>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</si>
  <si>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</si>
  <si>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</si>
  <si>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</si>
  <si>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</si>
  <si>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</si>
  <si>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</si>
  <si>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</si>
  <si>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</si>
  <si>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</si>
  <si>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</si>
  <si>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</si>
  <si>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</si>
  <si>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</si>
  <si>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</si>
  <si>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</si>
  <si>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</si>
  <si>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</si>
  <si>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</si>
  <si>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</si>
  <si>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</si>
  <si>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</si>
  <si>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</si>
  <si>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</si>
  <si>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</si>
  <si>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</si>
  <si>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</si>
  <si>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</si>
  <si>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</si>
  <si>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</si>
  <si>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</si>
  <si>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</si>
  <si>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</si>
  <si>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</si>
  <si>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</si>
  <si>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</si>
  <si>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</si>
  <si>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</si>
  <si>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</si>
  <si>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</si>
  <si>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</si>
  <si>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</si>
  <si>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</si>
  <si>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</si>
  <si>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</si>
  <si>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</si>
  <si>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</si>
  <si>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</si>
  <si>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</si>
  <si>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</si>
  <si>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</si>
  <si>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</si>
  <si>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</si>
  <si>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</si>
  <si>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</si>
  <si>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</si>
  <si>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</si>
  <si>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</si>
  <si>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</si>
  <si>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</si>
  <si>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</si>
  <si>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</si>
  <si>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</si>
  <si>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</si>
  <si>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</si>
  <si>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</si>
  <si>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</si>
  <si>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</si>
  <si>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</si>
  <si>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</si>
  <si>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</si>
  <si>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</si>
  <si>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</si>
  <si>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</si>
  <si>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</si>
  <si>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</si>
  <si>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</si>
  <si>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</si>
  <si>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</si>
  <si>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</si>
  <si>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</si>
  <si>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</si>
  <si>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</si>
  <si>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</si>
  <si>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</si>
  <si>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</si>
  <si>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</si>
  <si>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</si>
  <si>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</si>
  <si>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</si>
  <si>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</si>
  <si>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</si>
  <si>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</si>
  <si>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</si>
  <si>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</si>
  <si>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</si>
  <si>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</si>
  <si>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</si>
  <si>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</si>
  <si>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</si>
  <si>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</si>
  <si>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</si>
  <si>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</si>
  <si>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</si>
  <si>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</si>
  <si>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</si>
  <si>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</si>
  <si>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</si>
  <si>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</si>
  <si>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</si>
  <si>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</si>
  <si>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</si>
  <si>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</si>
  <si>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</si>
  <si>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</si>
  <si>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</si>
  <si>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</si>
  <si>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</si>
  <si>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</si>
  <si>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</si>
  <si>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</si>
  <si>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</si>
  <si>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</si>
  <si>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</si>
  <si>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</si>
  <si>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</si>
  <si>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</si>
  <si>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</si>
  <si>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</si>
  <si>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</si>
  <si>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</si>
  <si>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</si>
  <si>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</si>
  <si>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</si>
  <si>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</si>
  <si>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</si>
  <si>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</si>
  <si>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</si>
  <si>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</si>
  <si>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</si>
  <si>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</si>
  <si>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</si>
  <si>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</si>
  <si>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</si>
  <si>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</si>
  <si>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</si>
  <si>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</si>
  <si>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</si>
  <si>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</si>
  <si>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</si>
  <si>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</si>
  <si>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</si>
  <si>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</si>
  <si>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</si>
  <si>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</si>
  <si>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</si>
  <si>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</si>
  <si>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</si>
  <si>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</si>
  <si>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</si>
  <si>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</si>
  <si>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</si>
  <si>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</si>
  <si>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</si>
  <si>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</si>
  <si>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</si>
  <si>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</si>
  <si>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</si>
  <si>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</si>
  <si>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</si>
  <si>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</si>
  <si>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</si>
  <si>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</si>
  <si>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</si>
  <si>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</si>
  <si>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</si>
  <si>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</si>
  <si>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</si>
  <si>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</si>
  <si>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</si>
  <si>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</si>
  <si>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</si>
  <si>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</si>
  <si>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</si>
  <si>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</si>
  <si>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</si>
  <si>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</si>
  <si>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</si>
  <si>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</si>
  <si>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</si>
  <si>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</si>
  <si>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</si>
  <si>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</si>
  <si>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</si>
  <si>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</si>
  <si>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</si>
  <si>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</si>
  <si>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</si>
  <si>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</si>
  <si>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</si>
  <si>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</si>
  <si>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</si>
  <si>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</si>
  <si>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</si>
  <si>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</si>
  <si>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</si>
  <si>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</si>
  <si>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</si>
  <si>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</si>
  <si>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</si>
  <si>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</si>
  <si>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</si>
  <si>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</si>
  <si>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</si>
  <si>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</si>
  <si>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</si>
  <si>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</si>
  <si>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</si>
  <si>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</si>
  <si>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</si>
  <si>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</si>
  <si>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</si>
  <si>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</si>
  <si>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</si>
  <si>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</si>
  <si>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</si>
  <si>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</si>
  <si>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</si>
  <si>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</si>
  <si>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</si>
  <si>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</si>
  <si>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</si>
  <si>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</si>
  <si>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</si>
  <si>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</si>
  <si>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</si>
  <si>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</si>
  <si>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</si>
  <si>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</si>
  <si>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</si>
  <si>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</si>
  <si>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</si>
  <si>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</si>
  <si>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</si>
  <si>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</si>
  <si>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</si>
  <si>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</si>
  <si>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</si>
  <si>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</si>
  <si>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</si>
  <si>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</si>
  <si>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</si>
  <si>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</si>
  <si>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</si>
  <si>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</si>
  <si>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</si>
  <si>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</si>
  <si>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</si>
  <si>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</si>
  <si>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</si>
  <si>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</si>
  <si>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</si>
  <si>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</si>
  <si>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</si>
  <si>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</si>
  <si>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</si>
  <si>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</si>
  <si>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</si>
  <si>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</si>
  <si>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</si>
  <si>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</si>
  <si>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</si>
  <si>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</si>
  <si>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</si>
  <si>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</si>
  <si>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</si>
  <si>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</si>
  <si>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</si>
  <si>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</si>
  <si>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</si>
  <si>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</si>
  <si>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</si>
  <si>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</si>
  <si>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</si>
  <si>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</si>
  <si>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</si>
  <si>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</si>
  <si>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</si>
  <si>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</si>
  <si>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</si>
  <si>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</si>
  <si>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</si>
  <si>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</si>
  <si>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</si>
  <si>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</si>
  <si>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</si>
  <si>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</si>
  <si>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</si>
  <si>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</si>
  <si>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</si>
  <si>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</si>
  <si>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</si>
  <si>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</si>
  <si>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</si>
  <si>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</si>
  <si>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</si>
  <si>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</si>
  <si>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</si>
  <si>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</si>
  <si>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</si>
  <si>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</si>
  <si>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</si>
  <si>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</si>
  <si>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</si>
  <si>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</si>
  <si>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</si>
  <si>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</si>
  <si>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</si>
  <si>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</si>
  <si>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</si>
  <si>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</si>
  <si>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</si>
  <si>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</si>
  <si>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</si>
  <si>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</si>
  <si>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</si>
  <si>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</si>
  <si>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</si>
  <si>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</si>
  <si>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</si>
  <si>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</si>
  <si>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</si>
  <si>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</si>
  <si>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</si>
  <si>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</si>
  <si>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</si>
  <si>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</si>
  <si>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</si>
  <si>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</si>
  <si>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</si>
  <si>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</si>
  <si>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</si>
  <si>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</si>
  <si>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</si>
  <si>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</si>
  <si>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</si>
  <si>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</si>
  <si>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</si>
  <si>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</si>
  <si>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</si>
  <si>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</si>
  <si>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</si>
  <si>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</si>
  <si>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</si>
  <si>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</si>
  <si>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</si>
  <si>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</si>
  <si>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</si>
  <si>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</si>
  <si>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</si>
  <si>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</si>
  <si>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</si>
  <si>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</si>
  <si>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</si>
  <si>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</si>
  <si>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</si>
  <si>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</si>
  <si>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</si>
  <si>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</si>
  <si>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</si>
  <si>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</si>
  <si>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</si>
  <si>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</si>
  <si>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</si>
  <si>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</si>
  <si>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</si>
  <si>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</si>
  <si>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</si>
  <si>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</si>
  <si>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</si>
  <si>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</si>
  <si>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</si>
  <si>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</si>
  <si>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</si>
  <si>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</si>
  <si>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</si>
  <si>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</si>
  <si>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</si>
  <si>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</si>
  <si>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</si>
  <si>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</si>
  <si>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</si>
  <si>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</si>
  <si>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</si>
  <si>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</si>
  <si>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</si>
  <si>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</si>
  <si>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</si>
  <si>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</si>
  <si>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</si>
  <si>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</si>
  <si>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</si>
  <si>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</si>
  <si>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</si>
  <si>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</si>
  <si>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</si>
  <si>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</si>
  <si>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</si>
  <si>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</si>
  <si>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</si>
  <si>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</si>
  <si>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</si>
  <si>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</si>
  <si>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</si>
  <si>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</si>
  <si>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</si>
  <si>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</si>
  <si>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</si>
  <si>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</si>
  <si>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</si>
  <si>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</si>
  <si>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</si>
  <si>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</si>
  <si>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</si>
  <si>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</si>
  <si>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</si>
  <si>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</si>
  <si>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</si>
  <si>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</si>
  <si>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</si>
  <si>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</si>
  <si>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</si>
  <si>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</si>
  <si>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</si>
  <si>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</si>
  <si>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</si>
  <si>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</si>
  <si>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</si>
  <si>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</si>
  <si>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</si>
  <si>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</si>
  <si>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</si>
  <si>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</si>
  <si>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</si>
  <si>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</si>
  <si>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</si>
  <si>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</si>
  <si>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</si>
  <si>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</si>
  <si>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</si>
  <si>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</si>
  <si>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</si>
  <si>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</si>
  <si>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</si>
  <si>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</si>
  <si>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</si>
  <si>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</si>
  <si>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</si>
  <si>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</si>
  <si>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</si>
  <si>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</si>
  <si>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</si>
  <si>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</si>
  <si>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</si>
  <si>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</si>
  <si>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</si>
  <si>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</si>
  <si>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</si>
  <si>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</si>
  <si>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</si>
  <si>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</si>
  <si>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</si>
  <si>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</si>
  <si>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</si>
  <si>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</si>
  <si>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</si>
  <si>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</si>
  <si>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</si>
  <si>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</si>
  <si>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</si>
  <si>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</si>
  <si>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</si>
  <si>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</si>
  <si>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</si>
  <si>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</si>
  <si>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</si>
  <si>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</si>
  <si>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</si>
  <si>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</si>
  <si>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</si>
  <si>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</si>
  <si>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</si>
  <si>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</si>
  <si>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</si>
  <si>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</si>
  <si>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</si>
  <si>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</si>
  <si>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</si>
  <si>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</si>
  <si>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</si>
  <si>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</si>
  <si>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</si>
  <si>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</si>
  <si>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</si>
  <si>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</si>
  <si>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</si>
  <si>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</si>
  <si>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</si>
  <si>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</si>
  <si>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</si>
  <si>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</si>
  <si>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</si>
  <si>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</si>
  <si>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</si>
  <si>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</si>
  <si>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</si>
  <si>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</si>
  <si>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</si>
  <si>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</si>
  <si>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</si>
  <si>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</si>
  <si>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</si>
  <si>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</si>
  <si>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</si>
  <si>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</si>
  <si>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</si>
  <si>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</si>
  <si>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</si>
  <si>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</si>
  <si>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</si>
  <si>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</si>
  <si>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</si>
  <si>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</si>
  <si>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</si>
  <si>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</si>
  <si>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</si>
  <si>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</si>
  <si>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</si>
  <si>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</si>
  <si>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</si>
  <si>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</si>
  <si>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</si>
  <si>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</si>
  <si>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</si>
  <si>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</si>
  <si>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</si>
  <si>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</si>
  <si>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</si>
  <si>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</si>
  <si>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</si>
  <si>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</si>
  <si>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</si>
  <si>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</si>
  <si>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</si>
  <si>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</si>
  <si>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</si>
  <si>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</si>
  <si>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</si>
  <si>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</si>
  <si>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</si>
  <si>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</si>
  <si>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</si>
  <si>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</si>
  <si>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</si>
  <si>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</si>
  <si>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</si>
  <si>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</si>
  <si>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</si>
  <si>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</si>
  <si>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</si>
  <si>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</si>
  <si>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</si>
  <si>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</si>
  <si>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</si>
  <si>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</si>
  <si>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</si>
  <si>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</si>
  <si>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</si>
  <si>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</si>
  <si>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</si>
  <si>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</si>
  <si>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</si>
  <si>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</si>
  <si>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</si>
  <si>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</si>
  <si>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</si>
  <si>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</si>
  <si>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</si>
  <si>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</si>
  <si>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</si>
  <si>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</si>
  <si>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</si>
  <si>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</si>
  <si>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</si>
  <si>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</si>
  <si>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</si>
  <si>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</si>
  <si>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</si>
  <si>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</si>
  <si>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</si>
  <si>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</si>
  <si>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</si>
  <si>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</si>
  <si>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</si>
  <si>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</si>
  <si>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</si>
  <si>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</si>
  <si>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</si>
  <si>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</si>
  <si>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</si>
  <si>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</si>
  <si>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</si>
  <si>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</si>
  <si>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</si>
  <si>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</si>
  <si>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</si>
  <si>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</si>
  <si>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</si>
  <si>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</si>
  <si>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</si>
  <si>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</si>
  <si>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</si>
  <si>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</si>
  <si>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</si>
  <si>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</si>
  <si>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</si>
  <si>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</si>
  <si>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</si>
  <si>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</si>
  <si>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</si>
  <si>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</si>
  <si>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</si>
  <si>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</si>
  <si>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</si>
  <si>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</si>
  <si>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</si>
  <si>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</si>
  <si>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</si>
  <si>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</si>
  <si>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</si>
  <si>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</si>
  <si>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</si>
  <si>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</si>
  <si>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</si>
  <si>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</si>
  <si>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</si>
  <si>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</si>
  <si>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</si>
  <si>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</si>
  <si>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</si>
  <si>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</si>
  <si>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</si>
  <si>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</si>
  <si>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</si>
  <si>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</si>
  <si>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</si>
  <si>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</si>
  <si>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</si>
  <si>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</si>
  <si>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</si>
  <si>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</si>
  <si>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</si>
  <si>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</si>
  <si>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</si>
  <si>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</si>
  <si>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</si>
  <si>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</si>
  <si>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</si>
  <si>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</si>
  <si>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</si>
  <si>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</si>
  <si>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</si>
  <si>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</si>
  <si>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</si>
  <si>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</si>
  <si>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</si>
  <si>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</si>
  <si>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</si>
  <si>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</si>
  <si>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</si>
  <si>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</si>
  <si>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</si>
  <si>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</si>
  <si>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</si>
  <si>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</si>
  <si>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</si>
  <si>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</si>
  <si>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</si>
  <si>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</si>
  <si>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</si>
  <si>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</si>
  <si>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</si>
  <si>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</si>
  <si>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</si>
  <si>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</si>
  <si>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</si>
  <si>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</si>
  <si>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</si>
  <si>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</si>
  <si>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</si>
  <si>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</si>
  <si>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</si>
  <si>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</si>
  <si>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</si>
  <si>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</si>
  <si>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</si>
  <si>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</si>
  <si>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</si>
  <si>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</si>
  <si>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</si>
  <si>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</si>
  <si>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</si>
  <si>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</si>
  <si>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</si>
  <si>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</si>
  <si>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</si>
  <si>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</si>
  <si>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</si>
  <si>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</si>
  <si>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</si>
  <si>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</si>
  <si>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</si>
  <si>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</si>
  <si>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</si>
  <si>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</si>
  <si>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</si>
  <si>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</si>
  <si>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</si>
  <si>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</si>
  <si>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</si>
  <si>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</si>
  <si>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</si>
  <si>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</si>
  <si>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</si>
  <si>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</si>
  <si>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</si>
  <si>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</si>
  <si>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</si>
  <si>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</si>
  <si>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</si>
  <si>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</si>
  <si>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</si>
  <si>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</si>
  <si>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</si>
  <si>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</si>
  <si>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</si>
  <si>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</si>
  <si>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</si>
  <si>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</si>
  <si>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</si>
  <si>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</si>
  <si>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</si>
  <si>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</si>
  <si>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</si>
  <si>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</si>
  <si>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</si>
  <si>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</si>
  <si>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</si>
  <si>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</si>
  <si>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</si>
  <si>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</si>
  <si>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</si>
  <si>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</si>
  <si>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</si>
  <si>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</si>
  <si>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</si>
  <si>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</si>
  <si>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</si>
  <si>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</si>
  <si>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</si>
  <si>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</si>
  <si>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</si>
  <si>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</si>
  <si>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</si>
  <si>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</si>
  <si>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</si>
  <si>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</si>
  <si>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</si>
  <si>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</si>
  <si>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</si>
  <si>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</si>
  <si>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</si>
  <si>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</si>
  <si>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</si>
  <si>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</si>
  <si>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</si>
  <si>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</si>
  <si>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</si>
  <si>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</si>
  <si>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</si>
  <si>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</si>
  <si>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</si>
  <si>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</si>
  <si>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</si>
  <si>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</si>
  <si>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</si>
  <si>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</si>
  <si>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</si>
  <si>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</si>
  <si>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</si>
  <si>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</si>
  <si>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</si>
  <si>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</si>
  <si>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</si>
  <si>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</si>
  <si>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</si>
  <si>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</si>
  <si>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</si>
  <si>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</si>
  <si>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</si>
  <si>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</si>
  <si>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</si>
  <si>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</si>
  <si>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</si>
  <si>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</si>
  <si>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</si>
  <si>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</si>
  <si>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</si>
  <si>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</si>
  <si>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</si>
  <si>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</si>
  <si>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</si>
  <si>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</si>
  <si>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</si>
  <si>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</si>
  <si>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</si>
  <si>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</si>
  <si>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</si>
  <si>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</si>
  <si>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</si>
  <si>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</si>
  <si>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</si>
  <si>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</si>
  <si>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</si>
  <si>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</si>
  <si>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</si>
  <si>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</si>
  <si>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</si>
  <si>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</si>
  <si>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</si>
  <si>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</si>
  <si>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</si>
  <si>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</si>
  <si>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</si>
  <si>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</si>
  <si>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</si>
  <si>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</si>
  <si>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</si>
  <si>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</si>
  <si>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</si>
  <si>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</si>
  <si>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</si>
  <si>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</si>
  <si>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</si>
  <si>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</si>
  <si>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</si>
  <si>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</si>
  <si>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</si>
  <si>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</si>
  <si>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</si>
  <si>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</si>
  <si>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</si>
  <si>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</si>
  <si>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</si>
  <si>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</si>
  <si>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</si>
  <si>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</si>
  <si>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</si>
  <si>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</si>
  <si>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</si>
  <si>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</si>
  <si>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</si>
  <si>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</si>
  <si>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</si>
  <si>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</si>
  <si>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</si>
  <si>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</si>
  <si>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</si>
  <si>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</si>
  <si>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</si>
  <si>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</si>
  <si>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</si>
  <si>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</si>
  <si>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</si>
  <si>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</si>
  <si>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</si>
  <si>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</si>
  <si>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</si>
  <si>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</si>
  <si>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</si>
  <si>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</si>
  <si>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</si>
  <si>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</si>
  <si>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</si>
  <si>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</si>
  <si>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</si>
  <si>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</si>
  <si>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</si>
  <si>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</si>
  <si>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</si>
  <si>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</si>
  <si>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</si>
  <si>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</si>
  <si>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</si>
  <si>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</si>
  <si>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</si>
  <si>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</si>
  <si>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</si>
  <si>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</si>
  <si>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</si>
  <si>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</si>
  <si>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</si>
  <si>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</si>
  <si>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</si>
  <si>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</si>
  <si>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</si>
  <si>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</si>
  <si>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</si>
  <si>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</si>
  <si>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</si>
  <si>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</si>
  <si>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</si>
  <si>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</si>
  <si>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</si>
  <si>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</si>
  <si>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</si>
  <si>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</si>
  <si>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</si>
  <si>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</si>
  <si>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</si>
  <si>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</si>
  <si>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</si>
  <si>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</si>
  <si>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</si>
  <si>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</si>
  <si>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</si>
  <si>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</si>
  <si>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</si>
  <si>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</si>
  <si>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</si>
  <si>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</si>
  <si>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</si>
  <si>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</si>
  <si>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</si>
  <si>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</si>
  <si>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</si>
  <si>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</si>
  <si>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</si>
  <si>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</si>
  <si>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</si>
  <si>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</si>
  <si>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</si>
  <si>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</si>
  <si>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</si>
  <si>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</si>
  <si>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</si>
  <si>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</si>
  <si>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</si>
  <si>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</si>
  <si>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</si>
  <si>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</si>
  <si>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</si>
  <si>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</si>
  <si>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</si>
  <si>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</si>
  <si>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</si>
  <si>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</si>
  <si>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</si>
  <si>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</si>
  <si>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</si>
  <si>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</si>
  <si>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</si>
  <si>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</si>
  <si>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</si>
  <si>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</si>
  <si>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</si>
  <si>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</si>
  <si>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</si>
  <si>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</si>
  <si>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</si>
  <si>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</si>
  <si>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</si>
  <si>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</si>
  <si>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</si>
  <si>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</si>
  <si>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</si>
  <si>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</si>
  <si>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</si>
  <si>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</si>
  <si>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</si>
  <si>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</si>
  <si>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</si>
  <si>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</si>
  <si>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</si>
  <si>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</si>
  <si>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</si>
  <si>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</si>
  <si>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</si>
  <si>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</si>
  <si>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</si>
  <si>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</si>
  <si>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</si>
  <si>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</si>
  <si>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</si>
  <si>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</si>
  <si>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</si>
  <si>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</si>
  <si>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</si>
  <si>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</si>
  <si>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</si>
  <si>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</si>
  <si>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</si>
  <si>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</si>
  <si>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</si>
  <si>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</si>
  <si>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</si>
  <si>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</si>
  <si>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</si>
  <si>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</si>
  <si>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</si>
  <si>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</si>
  <si>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</si>
  <si>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</si>
  <si>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</si>
  <si>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</si>
  <si>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</si>
  <si>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</si>
  <si>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</si>
  <si>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</si>
  <si>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</si>
  <si>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</si>
  <si>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</si>
  <si>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</si>
  <si>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</si>
  <si>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</si>
  <si>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</si>
  <si>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</si>
  <si>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</si>
  <si>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</si>
  <si>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</si>
  <si>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</si>
  <si>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</si>
  <si>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</si>
  <si>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</si>
  <si>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</si>
  <si>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</si>
  <si>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</si>
  <si>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</si>
  <si>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</si>
  <si>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</si>
  <si>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</si>
  <si>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</si>
  <si>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</si>
  <si>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</si>
  <si>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</si>
  <si>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</si>
  <si>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</si>
  <si>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</si>
  <si>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</si>
  <si>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</si>
  <si>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</si>
  <si>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</si>
  <si>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</si>
  <si>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</si>
  <si>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</si>
  <si>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</si>
  <si>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</si>
  <si>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</si>
  <si>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</si>
  <si>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</si>
  <si>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</si>
  <si>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</si>
  <si>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</si>
  <si>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</si>
  <si>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</si>
  <si>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</si>
  <si>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</si>
  <si>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</si>
  <si>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</si>
  <si>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</si>
  <si>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</si>
  <si>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</si>
  <si>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</si>
  <si>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</si>
  <si>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</si>
  <si>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</si>
  <si>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</si>
  <si>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</si>
  <si>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</si>
  <si>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</si>
  <si>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</si>
  <si>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</si>
  <si>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</si>
  <si>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</si>
  <si>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</si>
  <si>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</si>
  <si>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</si>
  <si>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</si>
  <si>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</si>
  <si>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</si>
  <si>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</si>
  <si>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</si>
  <si>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</si>
  <si>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</si>
  <si>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</si>
  <si>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</si>
  <si>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</si>
  <si>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</si>
  <si>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</si>
  <si>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</si>
  <si>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</si>
  <si>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</si>
  <si>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</si>
  <si>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</si>
  <si>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</si>
  <si>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</si>
  <si>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</si>
  <si>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</si>
  <si>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</si>
  <si>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</si>
  <si>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</si>
  <si>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</si>
  <si>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</si>
  <si>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</si>
  <si>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</si>
  <si>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</si>
  <si>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</si>
  <si>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</si>
  <si>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</si>
  <si>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</si>
  <si>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</si>
  <si>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</si>
  <si>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</si>
  <si>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</si>
  <si>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</si>
  <si>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</si>
  <si>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</si>
  <si>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</si>
  <si>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</si>
  <si>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</si>
  <si>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</si>
  <si>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</si>
  <si>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</si>
  <si>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</si>
  <si>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</si>
  <si>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</si>
  <si>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</si>
  <si>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</si>
  <si>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</si>
  <si>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</si>
  <si>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</si>
  <si>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</si>
  <si>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</si>
  <si>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</si>
  <si>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</si>
  <si>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</si>
  <si>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</si>
  <si>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</si>
  <si>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</si>
  <si>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</si>
  <si>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</si>
  <si>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</si>
  <si>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</si>
  <si>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</si>
  <si>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</si>
  <si>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</si>
  <si>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</si>
  <si>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</si>
  <si>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</si>
  <si>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</si>
  <si>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</si>
  <si>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</si>
  <si>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</si>
  <si>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</si>
  <si>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</si>
  <si>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</si>
  <si>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</si>
  <si>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</si>
  <si>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</si>
  <si>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</si>
  <si>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</si>
  <si>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</si>
  <si>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</si>
  <si>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</si>
  <si>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</si>
  <si>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</si>
  <si>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</si>
  <si>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</si>
  <si>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</si>
  <si>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</si>
  <si>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</si>
  <si>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</si>
  <si>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</si>
  <si>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</si>
  <si>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</si>
  <si>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</si>
  <si>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</si>
  <si>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</si>
  <si>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</si>
  <si>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</si>
  <si>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</si>
  <si>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</si>
  <si>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</si>
  <si>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</si>
  <si>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</si>
  <si>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</si>
  <si>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</si>
  <si>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</si>
  <si>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</si>
  <si>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</si>
  <si>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</si>
  <si>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</si>
  <si>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</si>
  <si>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</si>
  <si>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</si>
  <si>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</si>
  <si>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</si>
  <si>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</si>
  <si>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</si>
  <si>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</si>
  <si>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</si>
  <si>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</si>
  <si>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</si>
  <si>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</si>
  <si>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</si>
  <si>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</si>
  <si>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</si>
  <si>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</si>
  <si>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</si>
  <si>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</si>
  <si>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</si>
  <si>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</si>
  <si>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</si>
  <si>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</si>
  <si>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</si>
  <si>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</si>
  <si>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</si>
  <si>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</si>
  <si>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</si>
  <si>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</si>
  <si>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</si>
  <si>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</si>
  <si>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</si>
  <si>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</si>
  <si>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</si>
  <si>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</si>
  <si>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</si>
  <si>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</si>
  <si>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</si>
  <si>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</si>
  <si>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</si>
  <si>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</si>
  <si>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</si>
  <si>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</si>
  <si>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</si>
  <si>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</si>
  <si>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</si>
  <si>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</si>
  <si>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</si>
  <si>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</si>
  <si>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</si>
  <si>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</si>
  <si>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</si>
  <si>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</si>
  <si>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</si>
  <si>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</si>
  <si>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</si>
  <si>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</si>
  <si>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</si>
  <si>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</si>
  <si>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</si>
  <si>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</si>
  <si>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</si>
  <si>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</si>
  <si>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</si>
  <si>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</si>
  <si>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</si>
  <si>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</si>
  <si>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</si>
  <si>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</si>
  <si>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</si>
  <si>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</si>
  <si>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</si>
  <si>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</si>
  <si>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</si>
  <si>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</si>
  <si>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</si>
  <si>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</si>
  <si>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</si>
  <si>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</si>
  <si>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</si>
  <si>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</si>
  <si>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</si>
  <si>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</si>
  <si>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</si>
  <si>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</si>
  <si>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</si>
  <si>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</si>
  <si>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</si>
  <si>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</si>
  <si>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</si>
  <si>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</si>
  <si>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</si>
  <si>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</si>
  <si>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</si>
  <si>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</si>
  <si>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</si>
  <si>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</si>
  <si>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</si>
  <si>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</si>
  <si>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</si>
  <si>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</si>
  <si>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</si>
  <si>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</si>
  <si>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</si>
  <si>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</si>
  <si>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</si>
  <si>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</si>
  <si>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</si>
  <si>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</si>
  <si>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</si>
  <si>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</si>
  <si>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</si>
  <si>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</si>
  <si>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</si>
  <si>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</si>
  <si>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</si>
  <si>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</si>
  <si>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</si>
  <si>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</si>
  <si>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</si>
  <si>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</si>
  <si>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</si>
  <si>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</si>
  <si>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</si>
  <si>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</si>
  <si>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</si>
  <si>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</si>
  <si>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</si>
  <si>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</si>
  <si>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</si>
  <si>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</si>
  <si>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</si>
  <si>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</si>
  <si>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</si>
  <si>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</si>
  <si>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</si>
  <si>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</si>
  <si>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</si>
  <si>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</si>
  <si>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</si>
  <si>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</si>
  <si>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</si>
  <si>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</si>
  <si>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</si>
  <si>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</si>
  <si>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</si>
  <si>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</si>
  <si>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</si>
  <si>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</si>
  <si>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</si>
  <si>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</si>
  <si>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</si>
  <si>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</si>
  <si>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</si>
  <si>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</si>
  <si>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</si>
  <si>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</si>
  <si>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</si>
  <si>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</si>
  <si>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</si>
  <si>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</si>
  <si>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</si>
  <si>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</si>
  <si>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</si>
  <si>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</si>
  <si>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</si>
  <si>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</si>
  <si>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</si>
  <si>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</si>
  <si>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</si>
  <si>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</si>
  <si>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</si>
  <si>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</si>
  <si>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</si>
  <si>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</si>
  <si>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</si>
  <si>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</si>
  <si>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</si>
  <si>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</si>
  <si>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</si>
  <si>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</si>
  <si>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</si>
  <si>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</si>
  <si>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</si>
  <si>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</si>
  <si>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</si>
  <si>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</si>
  <si>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</si>
  <si>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</si>
  <si>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</si>
  <si>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</si>
  <si>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</si>
  <si>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</si>
  <si>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</si>
  <si>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</si>
  <si>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</si>
  <si>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</si>
  <si>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</si>
  <si>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</si>
  <si>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</si>
  <si>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</si>
  <si>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</si>
  <si>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</si>
  <si>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</si>
  <si>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</si>
  <si>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</si>
  <si>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</si>
  <si>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</si>
  <si>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</si>
  <si>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</si>
  <si>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</si>
  <si>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</si>
  <si>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</si>
  <si>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</si>
  <si>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</si>
  <si>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</si>
  <si>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</si>
  <si>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</si>
  <si>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</si>
  <si>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</si>
  <si>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</si>
  <si>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</si>
  <si>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</si>
  <si>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</si>
  <si>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</si>
  <si>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</si>
  <si>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</si>
  <si>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</si>
  <si>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</si>
  <si>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</si>
  <si>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</si>
  <si>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</si>
  <si>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</si>
  <si>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</si>
  <si>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</si>
  <si>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</si>
  <si>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</si>
  <si>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</si>
  <si>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</si>
  <si>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</si>
  <si>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</si>
  <si>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</si>
  <si>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</si>
  <si>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</si>
  <si>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</si>
  <si>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</si>
  <si>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</si>
  <si>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</si>
  <si>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</si>
  <si>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</si>
  <si>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</si>
  <si>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</si>
  <si>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</si>
  <si>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</si>
  <si>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</si>
  <si>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</si>
  <si>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</si>
  <si>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</si>
  <si>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</si>
  <si>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</si>
  <si>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</si>
  <si>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</si>
  <si>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</si>
  <si>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</si>
  <si>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</si>
  <si>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</si>
  <si>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</si>
  <si>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</si>
  <si>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</si>
  <si>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</si>
  <si>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</si>
  <si>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</si>
  <si>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</si>
  <si>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</si>
  <si>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</si>
  <si>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</si>
  <si>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</si>
  <si>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</si>
  <si>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</si>
  <si>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</si>
  <si>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</si>
  <si>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</si>
  <si>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</si>
  <si>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</si>
  <si>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</si>
  <si>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</si>
  <si>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</si>
  <si>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</si>
  <si>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</si>
  <si>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</si>
  <si>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</si>
  <si>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</si>
  <si>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</si>
  <si>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</si>
  <si>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</si>
  <si>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</si>
  <si>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</si>
  <si>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</si>
  <si>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</si>
  <si>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</si>
  <si>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</si>
  <si>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</si>
  <si>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</si>
  <si>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</si>
  <si>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</si>
  <si>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</si>
  <si>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</si>
  <si>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</si>
  <si>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</si>
  <si>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</si>
  <si>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</si>
  <si>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</si>
  <si>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</si>
  <si>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</si>
  <si>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</si>
  <si>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</si>
  <si>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</si>
  <si>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</si>
  <si>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</si>
  <si>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</si>
  <si>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</si>
  <si>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</si>
  <si>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</si>
  <si>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</si>
  <si>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</si>
  <si>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</si>
  <si>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</si>
  <si>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</si>
  <si>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</si>
  <si>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</si>
  <si>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</si>
  <si>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</si>
  <si>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</si>
  <si>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</si>
  <si>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</si>
  <si>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</si>
  <si>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</si>
  <si>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</si>
  <si>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</si>
  <si>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</si>
  <si>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</si>
  <si>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</si>
  <si>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</si>
  <si>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</si>
  <si>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</si>
  <si>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</si>
  <si>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</si>
  <si>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</si>
  <si>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</si>
  <si>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</si>
  <si>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</si>
  <si>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</si>
  <si>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</si>
  <si>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</si>
  <si>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</si>
  <si>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</si>
  <si>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</si>
  <si>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</si>
  <si>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</si>
  <si>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</si>
  <si>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</si>
  <si>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</si>
  <si>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</si>
  <si>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</si>
  <si>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</si>
  <si>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</si>
  <si>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</si>
  <si>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</si>
  <si>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</si>
  <si>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</si>
  <si>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</si>
  <si>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</si>
  <si>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</si>
  <si>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</si>
  <si>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</si>
  <si>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</si>
  <si>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</si>
  <si>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</si>
  <si>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</si>
  <si>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</si>
  <si>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</si>
  <si>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</si>
  <si>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</si>
  <si>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</si>
  <si>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</si>
  <si>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</si>
  <si>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</si>
  <si>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</si>
  <si>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</si>
  <si>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</si>
  <si>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</si>
  <si>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</si>
  <si>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</si>
  <si>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</si>
  <si>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</si>
  <si>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</si>
  <si>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</si>
  <si>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</si>
  <si>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</si>
  <si>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</si>
  <si>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</si>
  <si>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</si>
  <si>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</si>
  <si>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</si>
  <si>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</si>
  <si>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</si>
  <si>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</si>
  <si>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</si>
  <si>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</si>
  <si>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</si>
  <si>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</si>
  <si>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</si>
  <si>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</si>
  <si>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</si>
  <si>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</si>
  <si>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</si>
  <si>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</si>
  <si>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</si>
  <si>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</si>
  <si>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</si>
  <si>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</si>
  <si>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</si>
  <si>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</si>
  <si>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</si>
  <si>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</si>
  <si>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</si>
  <si>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</si>
  <si>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</si>
  <si>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</si>
  <si>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</si>
  <si>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</si>
  <si>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</si>
  <si>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</si>
  <si>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</si>
  <si>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</si>
  <si>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</si>
  <si>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</si>
  <si>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</si>
  <si>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</si>
  <si>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</si>
  <si>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</si>
  <si>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</si>
  <si>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</si>
  <si>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</si>
  <si>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</si>
  <si>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</si>
  <si>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</si>
  <si>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</si>
  <si>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</si>
  <si>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</si>
  <si>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</si>
  <si>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</si>
  <si>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</si>
  <si>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</si>
  <si>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</si>
  <si>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</si>
  <si>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</si>
  <si>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</si>
  <si>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</si>
  <si>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</si>
  <si>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</si>
  <si>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</si>
  <si>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</si>
  <si>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</si>
  <si>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</si>
  <si>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</si>
  <si>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</si>
  <si>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</si>
  <si>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</si>
  <si>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</si>
  <si>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</si>
  <si>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</si>
  <si>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</si>
  <si>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</si>
  <si>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</si>
  <si>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</si>
  <si>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</si>
  <si>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</si>
  <si>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</si>
  <si>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</si>
  <si>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</si>
  <si>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</si>
  <si>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</si>
  <si>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</si>
  <si>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</si>
  <si>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</si>
  <si>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</si>
  <si>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</si>
  <si>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</si>
  <si>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</si>
  <si>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</si>
  <si>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</si>
  <si>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</si>
  <si>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</si>
  <si>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</si>
  <si>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</si>
  <si>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</si>
  <si>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</si>
  <si>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</si>
  <si>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</si>
  <si>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</si>
  <si>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</si>
  <si>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</si>
  <si>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</si>
  <si>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</si>
  <si>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</si>
  <si>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</si>
  <si>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</si>
  <si>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</si>
  <si>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</si>
  <si>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</si>
  <si>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</si>
  <si>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</si>
  <si>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</si>
  <si>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</si>
  <si>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</si>
  <si>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</si>
  <si>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</si>
  <si>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</si>
  <si>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</si>
  <si>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</si>
  <si>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</si>
  <si>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</si>
  <si>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</si>
  <si>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</si>
  <si>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</si>
  <si>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</si>
  <si>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</si>
  <si>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</si>
  <si>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</si>
  <si>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</si>
  <si>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</si>
  <si>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</si>
  <si>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</si>
  <si>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</si>
  <si>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</si>
  <si>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</si>
  <si>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</si>
  <si>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</si>
  <si>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</si>
  <si>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</si>
  <si>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</si>
  <si>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</si>
  <si>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</si>
  <si>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</si>
  <si>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</si>
  <si>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</si>
  <si>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</si>
  <si>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</si>
  <si>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</si>
  <si>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</si>
  <si>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</si>
  <si>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</si>
  <si>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</si>
  <si>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</si>
  <si>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</si>
  <si>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</si>
  <si>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</si>
  <si>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</si>
  <si>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</si>
  <si>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</si>
  <si>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</si>
  <si>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</si>
  <si>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</si>
  <si>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</si>
  <si>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</si>
  <si>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</si>
  <si>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</si>
  <si>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</si>
  <si>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</si>
  <si>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</si>
  <si>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</si>
  <si>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</si>
  <si>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</si>
  <si>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</si>
  <si>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</si>
  <si>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</si>
  <si>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</si>
  <si>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</si>
  <si>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</si>
  <si>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</si>
  <si>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</si>
  <si>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</si>
  <si>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</si>
  <si>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</si>
  <si>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</si>
  <si>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</si>
  <si>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</si>
  <si>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</si>
  <si>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</si>
  <si>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</si>
  <si>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</si>
  <si>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</si>
  <si>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</si>
  <si>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</si>
  <si>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</si>
  <si>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</si>
  <si>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</si>
  <si>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</si>
  <si>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</si>
  <si>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</si>
  <si>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</si>
  <si>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</si>
  <si>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</si>
  <si>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</si>
  <si>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</si>
  <si>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</si>
  <si>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</si>
  <si>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</si>
  <si>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</si>
  <si>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</si>
  <si>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</si>
  <si>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</si>
  <si>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</si>
  <si>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</si>
  <si>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</si>
  <si>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</si>
  <si>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</si>
  <si>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</si>
  <si>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</si>
  <si>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</si>
  <si>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</si>
  <si>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</si>
  <si>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</si>
  <si>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</si>
  <si>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</si>
  <si>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</si>
  <si>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</si>
  <si>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</si>
  <si>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</si>
  <si>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</si>
  <si>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</si>
  <si>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</si>
  <si>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</si>
  <si>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</si>
  <si>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</si>
  <si>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</si>
  <si>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</si>
  <si>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</si>
  <si>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</si>
  <si>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</si>
  <si>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</si>
  <si>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</si>
  <si>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</si>
  <si>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</si>
  <si>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</si>
  <si>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</si>
  <si>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</si>
  <si>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</si>
  <si>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</si>
  <si>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</si>
  <si>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</si>
  <si>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</si>
  <si>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</si>
  <si>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</si>
  <si>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</si>
  <si>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</si>
  <si>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</si>
  <si>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</si>
  <si>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</si>
  <si>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</si>
  <si>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</si>
  <si>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</si>
  <si>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</si>
  <si>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</si>
  <si>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</si>
  <si>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</si>
  <si>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</si>
  <si>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</si>
  <si>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</si>
  <si>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</si>
  <si>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</si>
  <si>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</si>
  <si>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</si>
  <si>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</si>
  <si>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</si>
  <si>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</si>
  <si>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</si>
  <si>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</si>
  <si>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</si>
  <si>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</si>
  <si>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</si>
  <si>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</si>
  <si>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</si>
  <si>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</si>
  <si>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</si>
  <si>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</si>
  <si>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</si>
  <si>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</si>
  <si>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</si>
  <si>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</si>
  <si>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</si>
  <si>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</si>
  <si>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</si>
  <si>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</si>
  <si>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</si>
  <si>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</si>
  <si>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</si>
  <si>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</si>
  <si>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</si>
  <si>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</si>
  <si>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</si>
  <si>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</si>
  <si>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</si>
  <si>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</si>
  <si>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</si>
  <si>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</si>
  <si>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</si>
  <si>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</si>
  <si>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</si>
  <si>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</si>
  <si>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</si>
  <si>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</si>
  <si>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</si>
  <si>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</si>
  <si>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</si>
  <si>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</si>
  <si>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</si>
  <si>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</si>
  <si>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</si>
  <si>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</si>
  <si>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</si>
  <si>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</si>
  <si>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</si>
  <si>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</si>
  <si>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</si>
  <si>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</si>
  <si>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</si>
  <si>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</si>
  <si>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</si>
  <si>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</si>
  <si>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</si>
  <si>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</si>
  <si>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</si>
  <si>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</si>
  <si>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</si>
  <si>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</si>
  <si>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</si>
  <si>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</si>
  <si>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</si>
  <si>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</si>
  <si>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</si>
  <si>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</si>
  <si>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</si>
  <si>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</si>
  <si>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</si>
  <si>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</si>
  <si>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</si>
  <si>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</si>
  <si>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</si>
  <si>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</si>
  <si>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</si>
  <si>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</si>
  <si>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</si>
  <si>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</si>
  <si>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</si>
  <si>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</si>
  <si>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</si>
  <si>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</si>
  <si>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</si>
  <si>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</si>
  <si>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</si>
  <si>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</si>
  <si>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</si>
  <si>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</si>
  <si>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</si>
  <si>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</si>
  <si>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</si>
  <si>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</si>
  <si>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</si>
  <si>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</si>
  <si>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</si>
  <si>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</si>
  <si>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</si>
  <si>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</si>
  <si>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</si>
  <si>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</si>
  <si>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</si>
  <si>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</si>
  <si>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</si>
  <si>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</si>
  <si>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</si>
  <si>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</si>
  <si>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</si>
  <si>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</si>
  <si>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</si>
  <si>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</si>
  <si>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</si>
  <si>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</si>
  <si>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</si>
  <si>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</si>
  <si>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</si>
  <si>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</si>
  <si>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</si>
  <si>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</si>
  <si>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</si>
  <si>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</si>
  <si>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</si>
  <si>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</si>
  <si>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</si>
  <si>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</si>
  <si>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</si>
  <si>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</si>
  <si>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</si>
  <si>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</si>
  <si>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</si>
  <si>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</si>
  <si>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</si>
  <si>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</si>
  <si>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</si>
  <si>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</si>
  <si>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</si>
  <si>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</si>
  <si>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</si>
  <si>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</si>
  <si>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</si>
  <si>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</si>
  <si>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</si>
  <si>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</si>
  <si>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</si>
  <si>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</si>
  <si>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</si>
  <si>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</si>
  <si>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</si>
  <si>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</si>
  <si>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</si>
  <si>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</si>
  <si>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</si>
  <si>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</si>
  <si>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</si>
  <si>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</si>
  <si>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</si>
  <si>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</si>
  <si>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</si>
  <si>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</si>
  <si>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</si>
  <si>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</si>
  <si>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</si>
  <si>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</si>
  <si>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</si>
  <si>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</si>
  <si>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</si>
  <si>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</si>
  <si>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</si>
  <si>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</si>
  <si>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</si>
  <si>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</si>
  <si>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</si>
  <si>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</si>
  <si>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</si>
  <si>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</si>
  <si>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</si>
  <si>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</si>
  <si>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</si>
  <si>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</si>
  <si>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</si>
  <si>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</si>
  <si>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</si>
  <si>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</si>
  <si>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</si>
  <si>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</si>
  <si>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</si>
  <si>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</si>
  <si>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</si>
  <si>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</si>
  <si>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</si>
  <si>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</si>
  <si>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</si>
  <si>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</si>
  <si>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</si>
  <si>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</si>
  <si>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</si>
  <si>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</si>
  <si>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</si>
  <si>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</si>
  <si>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</si>
  <si>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</si>
  <si>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</si>
  <si>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</si>
  <si>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</si>
  <si>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</si>
  <si>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</si>
  <si>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</si>
  <si>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</si>
  <si>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</si>
  <si>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</si>
  <si>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</si>
  <si>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</si>
  <si>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</si>
  <si>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</si>
  <si>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</si>
  <si>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</si>
  <si>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</si>
  <si>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</si>
  <si>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</si>
  <si>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</si>
  <si>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</si>
  <si>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</si>
  <si>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</si>
  <si>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</si>
  <si>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</si>
  <si>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</si>
  <si>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</si>
  <si>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</si>
  <si>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</si>
  <si>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</si>
  <si>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</si>
  <si>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</si>
  <si>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</si>
  <si>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</si>
  <si>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</si>
  <si>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</si>
  <si>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</si>
  <si>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</si>
  <si>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</si>
  <si>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</si>
  <si>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</si>
  <si>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</si>
  <si>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</si>
  <si>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</si>
  <si>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</si>
  <si>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</si>
  <si>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</si>
  <si>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</si>
  <si>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</si>
  <si>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</si>
  <si>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</si>
  <si>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</si>
  <si>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</si>
  <si>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</si>
  <si>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</si>
  <si>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</si>
  <si>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</si>
  <si>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</si>
  <si>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</si>
  <si>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</si>
  <si>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</si>
  <si>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</si>
  <si>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</si>
  <si>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</si>
  <si>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</si>
  <si>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</si>
  <si>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</si>
  <si>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</si>
  <si>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</si>
  <si>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</si>
  <si>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</si>
  <si>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</si>
  <si>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</si>
  <si>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</si>
  <si>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</si>
  <si>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</si>
  <si>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</si>
  <si>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</si>
  <si>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</si>
  <si>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</si>
  <si>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</si>
  <si>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</si>
  <si>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</si>
  <si>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</si>
  <si>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</si>
  <si>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</si>
  <si>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</si>
  <si>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</si>
  <si>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</si>
  <si>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</si>
  <si>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</si>
  <si>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</si>
  <si>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</si>
  <si>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</si>
  <si>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</si>
  <si>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</si>
  <si>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</si>
  <si>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</si>
  <si>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</si>
  <si>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</si>
  <si>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</si>
  <si>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</si>
  <si>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</si>
  <si>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</si>
  <si>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</si>
  <si>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</si>
  <si>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</si>
  <si>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</si>
  <si>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</si>
  <si>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</si>
  <si>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</si>
  <si>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</si>
  <si>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</si>
  <si>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</si>
  <si>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</si>
  <si>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</si>
  <si>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</si>
  <si>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</si>
  <si>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</si>
  <si>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</si>
  <si>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</si>
  <si>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</si>
  <si>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</si>
  <si>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</si>
  <si>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</si>
  <si>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</si>
  <si>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</si>
  <si>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</si>
  <si>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</si>
  <si>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</si>
  <si>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</si>
  <si>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</si>
  <si>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</si>
  <si>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</si>
  <si>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</si>
  <si>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</si>
  <si>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</si>
  <si>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</si>
  <si>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</si>
  <si>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</si>
  <si>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</si>
  <si>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</si>
  <si>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</si>
  <si>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</si>
  <si>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</si>
  <si>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</si>
  <si>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</si>
  <si>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</si>
  <si>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</si>
  <si>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</si>
  <si>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</si>
  <si>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</si>
  <si>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</si>
  <si>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</si>
  <si>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</si>
  <si>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</si>
  <si>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</si>
  <si>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</si>
  <si>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</si>
  <si>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</si>
  <si>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</si>
  <si>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</si>
  <si>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</si>
  <si>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</si>
  <si>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</si>
  <si>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</si>
  <si>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</si>
  <si>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</si>
  <si>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</si>
  <si>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</si>
  <si>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</si>
  <si>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</si>
  <si>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</si>
  <si>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</si>
  <si>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</si>
  <si>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</si>
  <si>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</si>
  <si>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</si>
  <si>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</si>
  <si>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</si>
  <si>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</si>
  <si>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</si>
  <si>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</si>
  <si>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</si>
  <si>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</si>
  <si>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</si>
  <si>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</si>
  <si>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</si>
  <si>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</si>
  <si>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</si>
  <si>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</si>
  <si>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</si>
  <si>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</si>
  <si>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</si>
  <si>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</si>
  <si>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</si>
  <si>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</si>
  <si>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</si>
  <si>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</si>
  <si>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</si>
  <si>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</si>
  <si>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</si>
  <si>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</si>
  <si>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</si>
  <si>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</si>
  <si>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</si>
  <si>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</si>
  <si>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</si>
  <si>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</si>
  <si>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</si>
  <si>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</si>
  <si>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</si>
  <si>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</si>
  <si>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</si>
  <si>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</si>
  <si>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</si>
  <si>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</si>
  <si>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</si>
  <si>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</si>
  <si>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</si>
  <si>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</si>
  <si>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</si>
  <si>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</si>
  <si>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</si>
  <si>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</si>
  <si>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</si>
  <si>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</si>
  <si>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</si>
  <si>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</si>
  <si>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</si>
  <si>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</si>
  <si>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</si>
  <si>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</si>
  <si>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</si>
  <si>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</si>
  <si>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</si>
  <si>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</si>
  <si>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</si>
  <si>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</si>
  <si>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</si>
  <si>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</si>
  <si>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</si>
  <si>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</si>
  <si>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</si>
  <si>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</si>
  <si>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</si>
  <si>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</si>
  <si>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</si>
  <si>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</si>
  <si>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</si>
  <si>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</si>
  <si>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</si>
  <si>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</si>
  <si>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</si>
  <si>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</si>
  <si>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</si>
  <si>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</si>
  <si>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</si>
  <si>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</si>
  <si>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</si>
  <si>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</si>
  <si>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</si>
  <si>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</si>
  <si>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</si>
  <si>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</si>
  <si>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</si>
  <si>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</si>
  <si>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</si>
  <si>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</si>
  <si>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</si>
  <si>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</si>
  <si>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</si>
  <si>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</si>
  <si>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</si>
  <si>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</si>
  <si>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</si>
  <si>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</si>
  <si>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</si>
  <si>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</si>
  <si>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</si>
  <si>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</si>
  <si>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</si>
  <si>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</si>
  <si>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</si>
  <si>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</si>
  <si>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</si>
  <si>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</si>
  <si>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</si>
  <si>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</si>
  <si>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</si>
  <si>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</si>
  <si>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</si>
  <si>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</si>
  <si>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</si>
  <si>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</si>
  <si>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</si>
  <si>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</si>
  <si>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</si>
  <si>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</si>
  <si>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</si>
  <si>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</si>
  <si>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</si>
  <si>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</si>
  <si>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</si>
  <si>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</si>
  <si>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</si>
  <si>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</si>
  <si>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</si>
  <si>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</si>
  <si>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</si>
  <si>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</si>
  <si>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</si>
  <si>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</si>
  <si>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</si>
  <si>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</si>
  <si>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</si>
  <si>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</si>
  <si>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</si>
  <si>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</si>
  <si>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</si>
  <si>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</si>
  <si>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</si>
  <si>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</si>
  <si>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</si>
  <si>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</si>
  <si>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</si>
  <si>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</si>
  <si>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</si>
  <si>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</si>
  <si>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</si>
  <si>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</si>
  <si>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</si>
  <si>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</si>
  <si>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</si>
  <si>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</si>
  <si>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</si>
  <si>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</si>
  <si>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</si>
  <si>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</si>
  <si>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</si>
  <si>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</si>
  <si>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</si>
  <si>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</si>
  <si>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</si>
  <si>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</si>
  <si>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</si>
  <si>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</si>
  <si>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</si>
  <si>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</si>
  <si>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</si>
  <si>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</si>
  <si>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</si>
  <si>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</si>
  <si>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</si>
  <si>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</si>
  <si>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</si>
  <si>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</si>
  <si>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</si>
  <si>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</si>
  <si>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</si>
  <si>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</si>
  <si>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</si>
  <si>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</si>
  <si>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</si>
  <si>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</si>
  <si>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</si>
  <si>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</si>
  <si>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</si>
  <si>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</si>
  <si>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</si>
  <si>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</si>
  <si>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</si>
  <si>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</si>
  <si>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</si>
  <si>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</si>
  <si>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</si>
  <si>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</si>
  <si>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</si>
  <si>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</si>
  <si>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</si>
  <si>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</si>
  <si>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</si>
  <si>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</si>
  <si>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</si>
  <si>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</si>
  <si>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</si>
  <si>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</si>
  <si>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</si>
  <si>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</si>
  <si>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</si>
  <si>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</si>
  <si>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</si>
  <si>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</si>
  <si>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</si>
  <si>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</si>
  <si>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</si>
  <si>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</si>
  <si>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</si>
  <si>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</si>
  <si>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</si>
  <si>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</si>
  <si>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</si>
  <si>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</si>
  <si>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</si>
  <si>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</si>
  <si>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</si>
  <si>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</si>
  <si>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</si>
  <si>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</si>
  <si>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</si>
  <si>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</si>
  <si>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</si>
  <si>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</si>
  <si>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</si>
  <si>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</si>
  <si>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</si>
  <si>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</si>
  <si>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</si>
  <si>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</si>
  <si>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</si>
  <si>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</si>
  <si>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</si>
  <si>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</si>
  <si>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</si>
  <si>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</si>
  <si>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</si>
  <si>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</si>
  <si>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</si>
  <si>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</si>
  <si>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</si>
  <si>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</si>
  <si>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</si>
  <si>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</si>
  <si>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</si>
  <si>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</si>
  <si>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</si>
  <si>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</si>
  <si>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</si>
  <si>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</si>
  <si>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</si>
  <si>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</si>
  <si>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</si>
  <si>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</si>
  <si>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</si>
  <si>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</si>
  <si>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</si>
  <si>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</si>
  <si>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</si>
  <si>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</si>
  <si>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</si>
  <si>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</si>
  <si>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</si>
  <si>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</si>
  <si>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</si>
  <si>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</si>
  <si>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</si>
  <si>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</si>
  <si>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</si>
  <si>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</si>
  <si>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</si>
  <si>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</si>
  <si>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</si>
  <si>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</si>
  <si>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</si>
  <si>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</si>
  <si>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</si>
  <si>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</si>
  <si>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</si>
  <si>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</si>
  <si>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</si>
  <si>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</si>
  <si>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</si>
  <si>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</si>
  <si>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</si>
  <si>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</si>
  <si>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</si>
  <si>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</si>
  <si>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</si>
  <si>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</si>
  <si>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</si>
  <si>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</si>
  <si>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</si>
  <si>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</si>
  <si>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</si>
  <si>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</si>
  <si>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</si>
  <si>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</si>
  <si>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</si>
  <si>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</si>
  <si>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</si>
  <si>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</si>
  <si>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</si>
  <si>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</si>
  <si>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</si>
  <si>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</si>
  <si>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</si>
  <si>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</si>
  <si>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</si>
  <si>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</si>
  <si>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</si>
  <si>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</si>
  <si>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</si>
  <si>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</si>
  <si>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</si>
  <si>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</si>
  <si>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</si>
  <si>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</si>
  <si>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</si>
  <si>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</si>
  <si>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</si>
  <si>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</si>
  <si>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</si>
  <si>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</si>
  <si>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</si>
  <si>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</si>
  <si>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</si>
  <si>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</si>
  <si>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</si>
  <si>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</si>
  <si>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</si>
  <si>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</si>
  <si>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</si>
  <si>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</si>
  <si>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</si>
  <si>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</si>
  <si>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</si>
  <si>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</si>
  <si>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</si>
  <si>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</si>
  <si>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</si>
  <si>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</si>
  <si>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</si>
  <si>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</si>
  <si>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</si>
  <si>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</si>
  <si>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</si>
  <si>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</si>
  <si>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</si>
  <si>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</si>
  <si>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</si>
  <si>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</si>
  <si>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</si>
  <si>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</si>
  <si>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</si>
  <si>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</si>
  <si>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</si>
  <si>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</si>
  <si>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</si>
  <si>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</si>
  <si>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</si>
  <si>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</si>
  <si>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</si>
  <si>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</si>
  <si>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</si>
  <si>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</si>
  <si>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</si>
  <si>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</si>
  <si>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</si>
  <si>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</si>
  <si>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</si>
  <si>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</si>
  <si>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</si>
  <si>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</si>
  <si>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</si>
  <si>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</si>
  <si>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</si>
  <si>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</si>
  <si>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</si>
  <si>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</si>
  <si>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</si>
  <si>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</si>
  <si>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</si>
  <si>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</si>
  <si>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</si>
  <si>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</si>
  <si>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</si>
  <si>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</si>
  <si>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</si>
  <si>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</si>
  <si>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</si>
  <si>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</si>
  <si>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</si>
  <si>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</si>
  <si>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</si>
  <si>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</si>
  <si>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</si>
  <si>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</si>
  <si>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</si>
  <si>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</si>
  <si>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</si>
  <si>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</si>
  <si>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</si>
  <si>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</si>
  <si>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</si>
  <si>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</si>
  <si>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</si>
  <si>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</si>
  <si>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</si>
  <si>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</si>
  <si>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</si>
  <si>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</si>
  <si>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</si>
  <si>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</si>
  <si>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</si>
  <si>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</si>
  <si>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</si>
  <si>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</si>
  <si>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</si>
  <si>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</si>
  <si>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</si>
  <si>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</si>
  <si>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</si>
  <si>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</si>
  <si>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</si>
  <si>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</si>
  <si>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</si>
  <si>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</si>
  <si>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</si>
  <si>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</si>
  <si>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</si>
  <si>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</si>
  <si>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</si>
  <si>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</si>
  <si>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</si>
  <si>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</si>
  <si>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</si>
  <si>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</si>
  <si>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</si>
  <si>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</si>
  <si>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</si>
  <si>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</si>
  <si>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</si>
  <si>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</si>
  <si>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</si>
  <si>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</si>
  <si>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</si>
  <si>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</si>
  <si>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</si>
  <si>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</si>
  <si>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</si>
  <si>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</si>
  <si>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</si>
  <si>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</si>
  <si>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</si>
  <si>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</si>
  <si>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</si>
  <si>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</si>
  <si>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</si>
  <si>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</si>
  <si>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</si>
  <si>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</si>
  <si>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</si>
  <si>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</si>
  <si>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</si>
  <si>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</si>
  <si>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</si>
  <si>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</si>
  <si>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</si>
  <si>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</si>
  <si>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</si>
  <si>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</si>
  <si>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</si>
  <si>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</si>
  <si>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</si>
  <si>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</si>
  <si>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</si>
  <si>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</si>
  <si>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</si>
  <si>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</si>
  <si>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</si>
  <si>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</si>
  <si>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</si>
  <si>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</si>
  <si>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</si>
  <si>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</si>
  <si>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</si>
  <si>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</si>
  <si>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</si>
  <si>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</si>
  <si>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</si>
  <si>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</si>
  <si>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</si>
  <si>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</si>
  <si>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</si>
  <si>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</si>
  <si>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</si>
  <si>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</si>
  <si>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</si>
  <si>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</si>
  <si>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</si>
  <si>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</si>
  <si>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</si>
  <si>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</si>
  <si>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</si>
  <si>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</si>
  <si>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</si>
  <si>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</si>
  <si>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</si>
  <si>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</si>
  <si>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</si>
  <si>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</si>
  <si>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</si>
  <si>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</si>
  <si>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</si>
  <si>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</si>
  <si>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</si>
  <si>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</si>
  <si>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</si>
  <si>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</si>
  <si>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</si>
  <si>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</si>
  <si>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</si>
  <si>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</si>
  <si>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</si>
  <si>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</si>
  <si>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</si>
  <si>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</si>
  <si>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</si>
  <si>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</si>
  <si>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</si>
  <si>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</si>
  <si>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</si>
  <si>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</si>
  <si>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</si>
  <si>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</si>
  <si>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</si>
  <si>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</si>
  <si>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</si>
  <si>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</si>
  <si>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</si>
  <si>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</si>
  <si>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</si>
  <si>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</si>
  <si>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</si>
  <si>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</si>
  <si>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</si>
  <si>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</si>
  <si>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</si>
  <si>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</si>
  <si>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</si>
  <si>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</si>
  <si>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</si>
  <si>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</si>
  <si>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</si>
  <si>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</si>
  <si>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</si>
  <si>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</si>
  <si>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</si>
  <si>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</si>
  <si>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</si>
  <si>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</si>
  <si>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</si>
  <si>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</si>
  <si>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</si>
  <si>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</si>
  <si>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</si>
  <si>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</si>
  <si>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</si>
  <si>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</si>
  <si>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</si>
  <si>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</si>
  <si>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</si>
  <si>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</si>
  <si>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</si>
  <si>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</si>
  <si>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</si>
  <si>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</si>
  <si>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</si>
  <si>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</si>
  <si>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</si>
  <si>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</si>
  <si>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</si>
  <si>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</si>
  <si>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</si>
  <si>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</si>
  <si>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</si>
  <si>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</si>
  <si>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</si>
  <si>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</si>
  <si>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</si>
  <si>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</si>
  <si>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</si>
  <si>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</si>
  <si>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</si>
  <si>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</si>
  <si>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</si>
  <si>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</si>
  <si>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</si>
  <si>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</si>
  <si>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</si>
  <si>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</si>
  <si>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</si>
  <si>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</si>
  <si>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</si>
  <si>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</si>
  <si>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</si>
  <si>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</si>
  <si>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</si>
  <si>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</si>
  <si>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</si>
  <si>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</si>
  <si>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</si>
  <si>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</si>
  <si>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</si>
  <si>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</si>
  <si>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</si>
  <si>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</si>
  <si>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</si>
  <si>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</si>
  <si>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</si>
  <si>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</si>
  <si>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</si>
  <si>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</si>
  <si>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</si>
  <si>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</si>
  <si>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</si>
  <si>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</si>
  <si>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</si>
  <si>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</si>
  <si>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</si>
  <si>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</si>
  <si>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</si>
  <si>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</si>
  <si>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</si>
  <si>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</si>
  <si>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</si>
  <si>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</si>
  <si>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</si>
  <si>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</si>
  <si>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</si>
  <si>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</si>
  <si>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</si>
  <si>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</si>
  <si>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</si>
  <si>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</si>
  <si>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</si>
  <si>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</si>
  <si>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</si>
  <si>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</si>
  <si>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</si>
  <si>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</si>
  <si>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</si>
  <si>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</si>
  <si>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</si>
  <si>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</si>
  <si>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</si>
  <si>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</si>
  <si>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</si>
  <si>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</si>
  <si>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</si>
  <si>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</si>
  <si>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</si>
  <si>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</si>
  <si>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</si>
  <si>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</si>
  <si>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</si>
  <si>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</si>
  <si>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</si>
  <si>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</si>
  <si>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</si>
  <si>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</si>
  <si>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</si>
  <si>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</si>
  <si>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</si>
  <si>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</si>
  <si>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</si>
  <si>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</si>
  <si>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</si>
  <si>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</si>
  <si>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</si>
  <si>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</si>
  <si>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</si>
  <si>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</si>
  <si>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</si>
  <si>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</si>
  <si>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</si>
  <si>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</si>
  <si>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</si>
  <si>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</si>
  <si>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</si>
  <si>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</si>
  <si>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</si>
  <si>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</si>
  <si>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</si>
  <si>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</si>
  <si>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</si>
  <si>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</si>
  <si>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</si>
  <si>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</si>
  <si>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</si>
  <si>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</si>
  <si>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</si>
  <si>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</si>
  <si>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</si>
  <si>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</si>
  <si>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</si>
  <si>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</si>
  <si>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</si>
  <si>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</si>
  <si>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</si>
  <si>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</si>
  <si>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</si>
  <si>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</si>
  <si>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</si>
  <si>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</si>
  <si>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</si>
  <si>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</si>
  <si>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</si>
  <si>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</si>
  <si>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</si>
  <si>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</si>
  <si>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</si>
  <si>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</si>
  <si>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</si>
  <si>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</si>
  <si>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</si>
  <si>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</si>
  <si>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</si>
  <si>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</si>
  <si>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</si>
  <si>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</si>
  <si>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</si>
  <si>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</si>
  <si>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</si>
  <si>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</si>
  <si>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</si>
  <si>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</si>
  <si>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</si>
  <si>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</si>
  <si>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</si>
  <si>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</si>
  <si>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</si>
  <si>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</si>
  <si>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</si>
  <si>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</si>
  <si>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</si>
  <si>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</si>
  <si>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</si>
  <si>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</si>
  <si>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</si>
  <si>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</si>
  <si>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</si>
  <si>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</si>
  <si>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</si>
  <si>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</si>
  <si>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</si>
  <si>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</si>
  <si>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</si>
  <si>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</si>
  <si>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</si>
  <si>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</si>
  <si>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</si>
  <si>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</si>
  <si>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</si>
  <si>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</si>
  <si>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</si>
  <si>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</si>
  <si>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</si>
  <si>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</si>
  <si>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</si>
  <si>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</si>
  <si>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</si>
  <si>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</si>
  <si>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</si>
  <si>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</si>
  <si>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</si>
  <si>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</si>
  <si>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</si>
  <si>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</si>
  <si>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</si>
  <si>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</si>
  <si>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</si>
  <si>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</si>
  <si>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</si>
  <si>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</si>
  <si>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</si>
  <si>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</si>
  <si>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</si>
  <si>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</si>
  <si>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</si>
  <si>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</si>
  <si>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</si>
  <si>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</si>
  <si>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</si>
  <si>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</si>
  <si>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</si>
  <si>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</si>
  <si>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</si>
  <si>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</si>
  <si>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</si>
  <si>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</si>
  <si>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</si>
  <si>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</si>
  <si>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</si>
  <si>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</si>
  <si>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</si>
  <si>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</si>
  <si>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</si>
  <si>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</si>
  <si>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</si>
  <si>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</si>
  <si>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</si>
  <si>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</si>
  <si>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</si>
  <si>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</si>
  <si>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</si>
  <si>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</si>
  <si>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</si>
  <si>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</si>
  <si>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</si>
  <si>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</si>
  <si>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</si>
  <si>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</si>
  <si>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</si>
  <si>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</si>
  <si>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</si>
  <si>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</si>
  <si>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</si>
  <si>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</si>
  <si>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</si>
  <si>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</si>
  <si>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</si>
  <si>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</si>
  <si>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</si>
  <si>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</si>
  <si>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</si>
  <si>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</si>
  <si>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</si>
  <si>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</si>
  <si>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</si>
  <si>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</si>
  <si>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</si>
  <si>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</si>
  <si>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</si>
  <si>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</si>
  <si>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</si>
  <si>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</si>
  <si>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</si>
  <si>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</si>
  <si>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</si>
  <si>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</si>
  <si>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</si>
  <si>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</si>
  <si>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</si>
  <si>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</si>
  <si>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</si>
  <si>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</si>
  <si>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</si>
  <si>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</si>
  <si>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</si>
  <si>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</si>
  <si>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</si>
  <si>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</si>
  <si>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</si>
  <si>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</si>
  <si>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</si>
  <si>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</si>
  <si>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</si>
  <si>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</si>
  <si>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</si>
  <si>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</si>
  <si>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</si>
  <si>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</si>
  <si>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</si>
  <si>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</si>
  <si>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</si>
  <si>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</si>
  <si>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</si>
  <si>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</si>
  <si>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</si>
  <si>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</si>
  <si>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</si>
  <si>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</si>
  <si>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</si>
  <si>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</si>
  <si>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</si>
  <si>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</si>
  <si>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</si>
  <si>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</si>
  <si>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</si>
  <si>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</si>
  <si>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</si>
  <si>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</si>
  <si>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</si>
  <si>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</si>
  <si>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</si>
  <si>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</si>
  <si>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</si>
  <si>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</si>
  <si>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</si>
  <si>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</si>
  <si>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</si>
  <si>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</si>
  <si>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</si>
  <si>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</si>
  <si>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</si>
  <si>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</si>
  <si>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</si>
  <si>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</si>
  <si>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</si>
  <si>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</si>
  <si>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</si>
  <si>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</si>
  <si>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</si>
  <si>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</si>
  <si>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</si>
  <si>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</si>
  <si>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</si>
  <si>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</si>
  <si>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</si>
  <si>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</si>
  <si>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</si>
  <si>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</si>
  <si>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</si>
  <si>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</si>
  <si>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</si>
  <si>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</si>
  <si>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</si>
  <si>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</si>
  <si>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</si>
  <si>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</si>
  <si>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</si>
  <si>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</si>
  <si>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</si>
  <si>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</si>
  <si>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</si>
  <si>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</si>
  <si>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</si>
  <si>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</si>
  <si>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</si>
  <si>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</si>
  <si>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</si>
  <si>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</si>
  <si>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</si>
  <si>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</si>
  <si>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</si>
  <si>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</si>
  <si>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</si>
  <si>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</si>
  <si>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</si>
  <si>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</si>
  <si>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</si>
  <si>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</si>
  <si>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</si>
  <si>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</si>
  <si>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</si>
  <si>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</si>
  <si>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</si>
  <si>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</si>
  <si>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</si>
  <si>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</si>
  <si>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</si>
  <si>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</si>
  <si>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</si>
  <si>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</si>
  <si>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</si>
  <si>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</si>
  <si>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</si>
  <si>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</si>
  <si>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</si>
  <si>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</si>
  <si>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</si>
  <si>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</si>
  <si>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</si>
  <si>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</si>
  <si>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</si>
  <si>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</si>
  <si>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</si>
  <si>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</si>
  <si>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</si>
  <si>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</si>
  <si>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</si>
  <si>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</si>
  <si>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</si>
  <si>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</si>
  <si>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</si>
  <si>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</si>
  <si>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</si>
  <si>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</si>
  <si>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</si>
  <si>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</si>
  <si>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</si>
  <si>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</si>
  <si>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</si>
  <si>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</si>
  <si>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</si>
  <si>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</si>
  <si>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</si>
  <si>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</si>
  <si>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</si>
  <si>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</si>
  <si>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</si>
  <si>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</si>
  <si>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</si>
  <si>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</si>
  <si>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</si>
  <si>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</si>
  <si>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</si>
  <si>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</si>
  <si>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</si>
  <si>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</si>
  <si>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</si>
  <si>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</si>
  <si>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</si>
  <si>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</si>
  <si>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</si>
  <si>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</si>
  <si>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</si>
  <si>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</si>
  <si>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</si>
  <si>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</si>
  <si>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</si>
  <si>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</si>
  <si>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</si>
  <si>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</si>
  <si>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</si>
  <si>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</si>
  <si>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</si>
  <si>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</si>
  <si>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</si>
  <si>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</si>
  <si>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</si>
  <si>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</si>
  <si>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</si>
  <si>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</si>
  <si>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</si>
  <si>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</si>
  <si>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</si>
  <si>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</si>
  <si>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</si>
  <si>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</si>
  <si>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</si>
  <si>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</si>
  <si>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</si>
  <si>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</si>
  <si>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</si>
  <si>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</si>
  <si>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</si>
  <si>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</si>
  <si>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</si>
  <si>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</si>
  <si>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</si>
  <si>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</si>
  <si>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</si>
  <si>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</si>
  <si>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</si>
  <si>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</si>
  <si>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</si>
  <si>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</si>
  <si>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</si>
  <si>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</si>
  <si>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</si>
  <si>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</si>
  <si>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</si>
  <si>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</si>
  <si>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</si>
  <si>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</si>
  <si>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</si>
  <si>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</si>
  <si>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</si>
  <si>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</si>
  <si>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</si>
  <si>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</si>
  <si>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</si>
  <si>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</si>
  <si>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</si>
  <si>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</si>
  <si>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</si>
  <si>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</si>
  <si>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</si>
  <si>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</si>
  <si>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</si>
  <si>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</si>
  <si>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</si>
  <si>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</si>
  <si>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</si>
  <si>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</si>
  <si>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</si>
  <si>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</si>
  <si>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</si>
  <si>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</si>
  <si>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</si>
  <si>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</si>
  <si>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</si>
  <si>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</si>
  <si>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</si>
  <si>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</si>
  <si>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</si>
  <si>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</si>
  <si>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</si>
  <si>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</si>
  <si>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</si>
  <si>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</si>
  <si>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</si>
  <si>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</si>
  <si>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</si>
  <si>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</si>
  <si>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</si>
  <si>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</si>
  <si>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</si>
  <si>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</si>
  <si>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</si>
  <si>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</si>
  <si>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</si>
  <si>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</si>
  <si>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</si>
  <si>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</si>
  <si>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</si>
  <si>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</si>
  <si>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</si>
  <si>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</si>
  <si>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</si>
  <si>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</si>
  <si>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</si>
  <si>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</si>
  <si>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</si>
  <si>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</si>
  <si>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</si>
  <si>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</si>
  <si>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</si>
  <si>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</si>
  <si>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</si>
  <si>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</si>
  <si>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</si>
  <si>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</si>
  <si>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</si>
  <si>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</si>
  <si>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</si>
  <si>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</si>
  <si>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</si>
  <si>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</si>
  <si>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</si>
  <si>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</si>
  <si>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</si>
  <si>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</si>
  <si>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</si>
  <si>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</si>
  <si>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</si>
  <si>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</si>
  <si>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</si>
  <si>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</si>
  <si>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</si>
  <si>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</si>
  <si>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</si>
  <si>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</si>
  <si>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</si>
  <si>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</si>
  <si>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</si>
  <si>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</si>
  <si>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</si>
  <si>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</si>
  <si>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</si>
  <si>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</si>
  <si>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</si>
  <si>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</si>
  <si>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</si>
  <si>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</si>
  <si>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</si>
  <si>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</si>
  <si>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</si>
  <si>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</si>
  <si>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</si>
  <si>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</si>
  <si>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</si>
  <si>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</si>
  <si>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</si>
  <si>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</si>
  <si>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</si>
  <si>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</si>
  <si>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</si>
  <si>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</si>
  <si>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</si>
  <si>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</si>
  <si>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</si>
  <si>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</si>
  <si>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</si>
  <si>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</si>
  <si>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</si>
  <si>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</si>
  <si>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</si>
  <si>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</si>
  <si>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</si>
  <si>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</si>
  <si>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</si>
  <si>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</si>
  <si>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</si>
  <si>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</si>
  <si>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</si>
  <si>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</si>
  <si>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</si>
  <si>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</si>
  <si>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</si>
  <si>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</si>
  <si>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</si>
  <si>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</si>
  <si>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</si>
  <si>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</si>
  <si>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</si>
  <si>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</si>
  <si>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</si>
  <si>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</si>
  <si>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</si>
  <si>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</si>
  <si>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</si>
  <si>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</si>
  <si>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</si>
  <si>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</si>
  <si>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</si>
  <si>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</si>
  <si>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</si>
  <si>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</si>
  <si>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</si>
  <si>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</si>
  <si>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</si>
  <si>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</si>
  <si>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</si>
  <si>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</si>
  <si>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</si>
  <si>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</si>
  <si>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</si>
  <si>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</si>
  <si>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</si>
  <si>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</si>
  <si>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</si>
  <si>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</si>
  <si>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</si>
  <si>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</si>
  <si>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</si>
  <si>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</si>
  <si>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</si>
  <si>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</si>
  <si>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</si>
  <si>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</si>
  <si>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</si>
  <si>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</si>
  <si>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</si>
  <si>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</si>
  <si>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</si>
  <si>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</si>
  <si>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</si>
  <si>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</si>
  <si>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</si>
  <si>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</si>
  <si>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</si>
  <si>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</si>
  <si>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</si>
  <si>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</si>
  <si>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</si>
  <si>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</si>
  <si>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</si>
  <si>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</si>
  <si>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</si>
  <si>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</si>
  <si>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</si>
  <si>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</si>
  <si>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</si>
  <si>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</si>
  <si>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</si>
  <si>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</si>
  <si>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</si>
  <si>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</si>
  <si>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</si>
  <si>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</si>
  <si>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</si>
  <si>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</si>
  <si>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</si>
  <si>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</si>
  <si>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</si>
  <si>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</si>
  <si>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</si>
  <si>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</si>
  <si>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</si>
  <si>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</si>
  <si>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</si>
  <si>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</si>
  <si>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</si>
  <si>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</si>
  <si>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</si>
  <si>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</si>
  <si>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</si>
  <si>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</si>
  <si>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</si>
  <si>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</si>
  <si>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</si>
  <si>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</si>
  <si>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</si>
  <si>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</si>
  <si>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</si>
  <si>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</si>
  <si>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</si>
  <si>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</si>
  <si>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</si>
  <si>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</si>
  <si>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</si>
  <si>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</si>
  <si>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</si>
  <si>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</si>
  <si>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</si>
  <si>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</si>
  <si>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</si>
  <si>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</si>
  <si>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</si>
  <si>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</si>
  <si>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</si>
  <si>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</si>
  <si>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</si>
  <si>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</si>
  <si>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</si>
  <si>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</si>
  <si>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</si>
  <si>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</si>
  <si>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</si>
  <si>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</si>
  <si>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</si>
  <si>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</si>
  <si>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</si>
  <si>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</si>
  <si>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</si>
  <si>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</si>
  <si>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</si>
  <si>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</si>
  <si>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</si>
  <si>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</si>
  <si>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</si>
  <si>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</si>
  <si>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</si>
  <si>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</si>
  <si>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</si>
  <si>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</si>
  <si>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</si>
  <si>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</si>
  <si>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</si>
  <si>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</si>
  <si>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</si>
  <si>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</si>
  <si>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</si>
  <si>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</si>
  <si>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</si>
  <si>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</si>
  <si>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</si>
  <si>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</si>
  <si>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</si>
  <si>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</si>
  <si>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</si>
  <si>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</si>
  <si>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</si>
  <si>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</si>
  <si>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</si>
  <si>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</si>
  <si>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</si>
  <si>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</si>
  <si>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</si>
  <si>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</si>
  <si>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</si>
  <si>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</si>
  <si>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</si>
  <si>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</si>
  <si>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</si>
  <si>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</si>
  <si>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</si>
  <si>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</si>
  <si>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</si>
  <si>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</si>
  <si>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</si>
  <si>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</si>
  <si>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</si>
  <si>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</si>
  <si>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</si>
  <si>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</si>
  <si>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</si>
  <si>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</si>
  <si>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</si>
  <si>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</si>
  <si>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</si>
  <si>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</si>
  <si>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</si>
  <si>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</si>
  <si>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</si>
  <si>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</si>
  <si>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</si>
  <si>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</si>
  <si>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</si>
  <si>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</si>
  <si>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</si>
  <si>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</si>
  <si>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</si>
  <si>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</si>
  <si>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</si>
  <si>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</si>
  <si>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</si>
  <si>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</si>
  <si>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</si>
  <si>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</si>
  <si>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</si>
  <si>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</si>
  <si>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</si>
  <si>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</si>
  <si>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</si>
  <si>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</si>
  <si>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</si>
  <si>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</si>
  <si>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</si>
  <si>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</si>
  <si>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</si>
  <si>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</si>
  <si>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</si>
  <si>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</si>
  <si>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</si>
  <si>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</si>
  <si>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</si>
  <si>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</si>
  <si>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</si>
  <si>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</si>
  <si>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</si>
  <si>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</si>
  <si>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</si>
  <si>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</si>
  <si>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</si>
  <si>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</si>
  <si>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</si>
  <si>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</si>
  <si>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</si>
  <si>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</si>
  <si>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</si>
  <si>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</si>
  <si>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</si>
  <si>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</si>
  <si>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</si>
  <si>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</si>
  <si>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</si>
  <si>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</si>
  <si>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</si>
  <si>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</si>
  <si>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</si>
  <si>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</si>
  <si>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</si>
  <si>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</si>
  <si>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</si>
  <si>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</si>
  <si>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</si>
  <si>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</si>
  <si>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</si>
  <si>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</si>
  <si>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</si>
  <si>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</si>
  <si>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</si>
  <si>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</si>
  <si>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</si>
  <si>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</si>
  <si>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</si>
  <si>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</si>
  <si>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</si>
  <si>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</si>
  <si>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</si>
  <si>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</si>
  <si>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</si>
  <si>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</si>
  <si>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</si>
  <si>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</si>
  <si>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</si>
  <si>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</si>
  <si>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</si>
  <si>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</si>
  <si>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</si>
  <si>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</si>
  <si>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</si>
  <si>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</si>
  <si>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</si>
  <si>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</si>
  <si>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</si>
  <si>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</si>
  <si>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</si>
  <si>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</si>
  <si>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</si>
  <si>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</si>
  <si>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</si>
  <si>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</si>
  <si>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</si>
  <si>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</si>
  <si>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</si>
  <si>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</si>
  <si>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</si>
  <si>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</si>
  <si>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</si>
  <si>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</si>
  <si>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</si>
  <si>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</si>
  <si>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</si>
  <si>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</si>
  <si>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</si>
  <si>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</si>
  <si>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</si>
  <si>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</si>
  <si>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</si>
  <si>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</si>
  <si>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</si>
  <si>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</si>
  <si>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</si>
  <si>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</si>
  <si>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</si>
  <si>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</si>
  <si>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</si>
  <si>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</si>
  <si>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</si>
  <si>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</si>
  <si>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</si>
  <si>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</si>
  <si>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</si>
  <si>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</si>
  <si>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</si>
  <si>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</si>
  <si>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</si>
  <si>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</si>
  <si>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</si>
  <si>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</si>
  <si>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</si>
  <si>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</si>
  <si>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</si>
  <si>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</si>
  <si>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</si>
  <si>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</si>
  <si>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</si>
  <si>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</si>
  <si>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</si>
  <si>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</si>
  <si>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</si>
  <si>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</si>
  <si>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</si>
  <si>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</si>
  <si>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</si>
  <si>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</si>
  <si>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</si>
  <si>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</si>
  <si>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</si>
  <si>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</si>
  <si>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</si>
  <si>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</si>
  <si>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</si>
  <si>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</si>
  <si>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</si>
  <si>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</si>
  <si>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</si>
  <si>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</si>
  <si>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</si>
  <si>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</si>
  <si>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</si>
  <si>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</si>
  <si>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</si>
  <si>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</si>
  <si>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</si>
  <si>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</si>
  <si>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</si>
  <si>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</si>
  <si>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</si>
  <si>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</si>
  <si>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</si>
  <si>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</si>
  <si>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</si>
  <si>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</si>
  <si>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</si>
  <si>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</si>
  <si>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</si>
  <si>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</si>
  <si>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</si>
  <si>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</si>
  <si>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</si>
  <si>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</si>
  <si>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</si>
  <si>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</si>
  <si>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</si>
  <si>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</si>
  <si>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</si>
  <si>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</si>
  <si>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</si>
  <si>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</si>
  <si>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</si>
  <si>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</si>
  <si>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</si>
  <si>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</si>
  <si>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</si>
  <si>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</si>
  <si>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</si>
  <si>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</si>
  <si>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</si>
  <si>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</si>
  <si>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</si>
  <si>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</si>
  <si>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</si>
  <si>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</si>
  <si>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</si>
  <si>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</si>
  <si>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</si>
  <si>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</si>
  <si>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</si>
  <si>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</si>
  <si>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</si>
  <si>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</si>
  <si>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</si>
  <si>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</si>
  <si>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</si>
  <si>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</si>
  <si>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</si>
  <si>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</si>
  <si>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</si>
  <si>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</si>
  <si>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</si>
  <si>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</si>
  <si>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</si>
  <si>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</si>
  <si>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</si>
  <si>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</si>
  <si>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</si>
  <si>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</si>
  <si>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</si>
  <si>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</si>
  <si>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</si>
  <si>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</si>
  <si>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</si>
  <si>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</si>
  <si>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</si>
  <si>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</si>
  <si>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</si>
  <si>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</si>
  <si>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</si>
  <si>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</si>
  <si>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</si>
  <si>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</si>
  <si>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</si>
  <si>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</si>
  <si>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</si>
  <si>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</si>
  <si>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</si>
  <si>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</si>
  <si>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</si>
  <si>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</si>
  <si>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</si>
  <si>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</si>
  <si>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</si>
  <si>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</si>
  <si>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</si>
  <si>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</si>
  <si>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</si>
  <si>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</si>
  <si>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</si>
  <si>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</si>
  <si>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</si>
  <si>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</si>
  <si>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</si>
  <si>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</si>
  <si>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</si>
  <si>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</si>
  <si>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</si>
  <si>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</si>
  <si>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</si>
  <si>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</si>
  <si>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</si>
  <si>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</si>
  <si>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</si>
  <si>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</si>
  <si>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</si>
  <si>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</si>
  <si>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</si>
  <si>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</si>
  <si>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</si>
  <si>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</si>
  <si>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</si>
  <si>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</si>
  <si>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</si>
  <si>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</si>
  <si>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</si>
  <si>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</si>
  <si>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</si>
  <si>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</si>
  <si>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</si>
  <si>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</si>
  <si>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</si>
  <si>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</si>
  <si>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</si>
  <si>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</si>
  <si>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</si>
  <si>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</si>
  <si>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</si>
  <si>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</si>
  <si>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</si>
  <si>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</si>
  <si>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</si>
  <si>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</si>
  <si>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</si>
  <si>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</si>
  <si>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</si>
  <si>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</si>
  <si>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</si>
  <si>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</si>
  <si>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</si>
  <si>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</si>
  <si>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</si>
  <si>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</si>
  <si>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</si>
  <si>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</si>
  <si>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</si>
  <si>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</si>
  <si>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</si>
  <si>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</si>
  <si>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</si>
  <si>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</si>
  <si>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</si>
  <si>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</si>
  <si>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</si>
  <si>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</si>
  <si>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</si>
  <si>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</si>
  <si>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</si>
  <si>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</si>
  <si>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</si>
  <si>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</si>
  <si>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</si>
  <si>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</si>
  <si>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</si>
  <si>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</si>
  <si>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</si>
  <si>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</si>
  <si>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</si>
  <si>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</si>
  <si>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</si>
  <si>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</si>
  <si>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</si>
  <si>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</si>
  <si>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</si>
  <si>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</si>
  <si>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</si>
  <si>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</si>
  <si>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</si>
  <si>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</si>
  <si>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</si>
  <si>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</si>
  <si>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</si>
  <si>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</si>
  <si>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</si>
  <si>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</si>
  <si>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</si>
  <si>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</si>
  <si>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</si>
  <si>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</si>
  <si>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</si>
  <si>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</si>
  <si>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</si>
  <si>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</si>
  <si>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</si>
  <si>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</si>
  <si>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</si>
  <si>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</si>
  <si>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</si>
  <si>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</si>
  <si>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</si>
  <si>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</si>
  <si>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</si>
  <si>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</si>
  <si>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</si>
  <si>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</si>
  <si>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</si>
  <si>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</si>
  <si>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</si>
  <si>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</si>
  <si>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</si>
  <si>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</si>
  <si>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</si>
  <si>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</si>
  <si>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</si>
  <si>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</si>
  <si>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</si>
  <si>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</si>
  <si>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</si>
  <si>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</si>
  <si>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</si>
  <si>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</si>
  <si>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</si>
  <si>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</si>
  <si>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</si>
  <si>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</si>
  <si>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</si>
  <si>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</si>
  <si>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</si>
  <si>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</si>
  <si>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</si>
  <si>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</si>
  <si>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</si>
  <si>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</si>
  <si>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</si>
  <si>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</si>
  <si>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</si>
  <si>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</si>
  <si>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</si>
  <si>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</si>
  <si>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</si>
  <si>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</si>
  <si>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</si>
  <si>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</si>
  <si>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</si>
  <si>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</si>
  <si>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</si>
  <si>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</si>
  <si>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</si>
  <si>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</si>
  <si>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</si>
  <si>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</si>
  <si>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</si>
  <si>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</si>
  <si>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</si>
  <si>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</si>
  <si>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</si>
  <si>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</si>
  <si>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</si>
  <si>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</si>
  <si>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</si>
  <si>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</si>
  <si>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</si>
  <si>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</si>
  <si>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</si>
  <si>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</si>
  <si>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</si>
  <si>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</si>
  <si>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</si>
  <si>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</si>
  <si>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</si>
  <si>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</si>
  <si>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</si>
  <si>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</si>
  <si>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</si>
  <si>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</si>
  <si>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</si>
  <si>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</si>
  <si>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</si>
  <si>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</si>
  <si>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</si>
  <si>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</si>
  <si>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</si>
  <si>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</si>
  <si>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</si>
  <si>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</si>
  <si>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</si>
  <si>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</si>
  <si>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</si>
  <si>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</si>
  <si>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</si>
  <si>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</si>
  <si>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</si>
  <si>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</si>
  <si>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</si>
  <si>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</si>
  <si>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</si>
  <si>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</si>
  <si>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</si>
  <si>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</si>
  <si>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</si>
  <si>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</si>
  <si>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</si>
  <si>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</si>
  <si>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</si>
  <si>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</si>
  <si>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</si>
  <si>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</si>
  <si>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</si>
  <si>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</si>
  <si>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</si>
  <si>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</si>
  <si>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</si>
  <si>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</si>
  <si>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</si>
  <si>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</si>
  <si>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</si>
  <si>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</si>
  <si>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</si>
  <si>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</si>
  <si>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</si>
  <si>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</si>
  <si>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</si>
  <si>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</si>
  <si>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</si>
  <si>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</si>
  <si>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</si>
  <si>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</si>
  <si>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</si>
  <si>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</si>
  <si>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</si>
  <si>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</si>
  <si>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</si>
  <si>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</si>
  <si>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</si>
  <si>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</si>
  <si>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</si>
  <si>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</si>
  <si>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</si>
  <si>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</si>
  <si>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</si>
  <si>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</si>
  <si>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</si>
  <si>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</si>
  <si>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</si>
  <si>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</si>
  <si>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</si>
  <si>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</si>
  <si>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</si>
  <si>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</si>
  <si>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</si>
  <si>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</si>
  <si>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</si>
  <si>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</si>
  <si>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</si>
  <si>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</si>
  <si>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</si>
  <si>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</si>
  <si>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</si>
  <si>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</si>
  <si>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</si>
  <si>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</si>
  <si>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</si>
  <si>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</si>
  <si>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</si>
  <si>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</si>
  <si>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</si>
  <si>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</si>
  <si>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</si>
  <si>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</si>
  <si>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</si>
  <si>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</si>
  <si>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</si>
  <si>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</si>
  <si>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</si>
  <si>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</si>
  <si>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</si>
  <si>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</si>
  <si>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</si>
  <si>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</si>
  <si>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</si>
  <si>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</si>
  <si>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</si>
  <si>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</si>
  <si>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</si>
  <si>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</si>
  <si>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</si>
  <si>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</si>
  <si>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</si>
  <si>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</si>
  <si>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</si>
  <si>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</si>
  <si>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</si>
  <si>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</si>
  <si>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</si>
  <si>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</si>
  <si>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</si>
  <si>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</si>
  <si>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</si>
  <si>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</si>
  <si>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</si>
  <si>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</si>
  <si>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</si>
  <si>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</si>
  <si>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</si>
  <si>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</si>
  <si>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</si>
  <si>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</si>
  <si>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</si>
  <si>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</si>
  <si>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</si>
  <si>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</si>
  <si>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</si>
  <si>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</si>
  <si>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</si>
  <si>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</si>
  <si>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</si>
  <si>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</si>
  <si>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</si>
  <si>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</si>
  <si>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</si>
  <si>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</si>
  <si>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</si>
  <si>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</si>
  <si>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</si>
  <si>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</si>
  <si>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</si>
  <si>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</si>
  <si>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</si>
  <si>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</si>
  <si>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</si>
  <si>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</si>
  <si>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</si>
  <si>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</si>
  <si>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</si>
  <si>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</si>
  <si>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</si>
  <si>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</si>
  <si>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</si>
  <si>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</si>
  <si>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</si>
  <si>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</si>
  <si>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</si>
  <si>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</si>
  <si>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</si>
  <si>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</si>
  <si>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</si>
  <si>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</si>
  <si>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</si>
  <si>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</si>
  <si>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</si>
  <si>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</si>
  <si>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</si>
  <si>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</si>
  <si>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</si>
  <si>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</si>
  <si>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</si>
  <si>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</si>
  <si>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</si>
  <si>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</si>
  <si>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</si>
  <si>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</si>
  <si>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</si>
  <si>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</si>
  <si>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</si>
  <si>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</si>
  <si>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</si>
  <si>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</si>
  <si>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</si>
  <si>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</si>
  <si>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</si>
  <si>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</si>
  <si>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</si>
  <si>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</si>
  <si>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</si>
  <si>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</si>
  <si>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</si>
  <si>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</si>
  <si>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</si>
  <si>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</si>
  <si>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</si>
  <si>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</si>
  <si>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</si>
  <si>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</si>
  <si>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</si>
  <si>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</si>
  <si>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</si>
  <si>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</si>
  <si>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</si>
  <si>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</si>
  <si>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</si>
  <si>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</si>
  <si>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</si>
  <si>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</si>
  <si>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</si>
  <si>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</si>
  <si>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</si>
  <si>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</si>
  <si>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</si>
  <si>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</si>
  <si>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</si>
  <si>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</si>
  <si>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</si>
  <si>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</si>
  <si>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</si>
  <si>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</si>
  <si>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</si>
  <si>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</si>
  <si>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</si>
  <si>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</si>
  <si>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</si>
  <si>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</si>
  <si>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</si>
  <si>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</si>
  <si>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</si>
  <si>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</si>
  <si>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</si>
  <si>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</si>
  <si>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</si>
  <si>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</si>
  <si>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</si>
  <si>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</si>
  <si>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</si>
  <si>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</si>
  <si>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</si>
  <si>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</si>
  <si>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</si>
  <si>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</si>
  <si>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</si>
  <si>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</si>
  <si>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</si>
  <si>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</si>
  <si>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</si>
  <si>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</si>
  <si>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</si>
  <si>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</si>
  <si>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</si>
  <si>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</si>
  <si>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</si>
  <si>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</si>
  <si>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</si>
  <si>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</si>
  <si>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</si>
  <si>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</si>
  <si>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</si>
  <si>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</si>
  <si>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</si>
  <si>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</si>
  <si>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</si>
  <si>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</si>
  <si>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</si>
  <si>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</si>
  <si>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</si>
  <si>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</si>
  <si>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</si>
  <si>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</si>
  <si>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</si>
  <si>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</si>
  <si>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</si>
  <si>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</si>
  <si>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</si>
  <si>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</si>
  <si>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</si>
  <si>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</si>
  <si>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</si>
  <si>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</si>
  <si>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</si>
  <si>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</si>
  <si>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</si>
  <si>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</si>
  <si>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</si>
  <si>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</si>
  <si>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</si>
  <si>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</si>
  <si>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</si>
  <si>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</si>
  <si>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</si>
  <si>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</si>
  <si>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</si>
  <si>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</si>
  <si>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</si>
  <si>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</si>
  <si>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</si>
  <si>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</si>
  <si>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</si>
  <si>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</si>
  <si>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</si>
  <si>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</si>
  <si>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</si>
  <si>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</si>
  <si>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</si>
  <si>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</si>
  <si>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</si>
  <si>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</si>
  <si>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</si>
  <si>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</si>
  <si>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</si>
  <si>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</si>
  <si>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</si>
  <si>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</si>
  <si>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</si>
  <si>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</si>
  <si>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</si>
  <si>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</si>
  <si>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</si>
  <si>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</si>
  <si>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</si>
  <si>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</si>
  <si>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</si>
  <si>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</si>
  <si>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</si>
  <si>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</si>
  <si>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</si>
  <si>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</si>
  <si>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</si>
  <si>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</si>
  <si>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</si>
  <si>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</si>
  <si>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</si>
  <si>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</si>
  <si>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</si>
  <si>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</si>
  <si>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</si>
  <si>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</si>
  <si>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</si>
  <si>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</si>
  <si>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</si>
  <si>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</si>
  <si>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</si>
  <si>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</si>
  <si>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</si>
  <si>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</si>
  <si>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</si>
  <si>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</si>
  <si>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</si>
  <si>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</si>
  <si>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</si>
  <si>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</si>
  <si>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</si>
  <si>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</si>
  <si>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</si>
  <si>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</si>
  <si>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</si>
  <si>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</si>
  <si>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</si>
  <si>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</si>
  <si>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</si>
  <si>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</si>
  <si>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</si>
  <si>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</si>
  <si>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</si>
  <si>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</si>
  <si>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</si>
  <si>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</si>
  <si>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</si>
  <si>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</si>
  <si>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</si>
  <si>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</si>
  <si>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</si>
  <si>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</si>
  <si>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</si>
  <si>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</si>
  <si>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</si>
  <si>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</si>
  <si>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</si>
  <si>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</si>
  <si>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</si>
  <si>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</si>
  <si>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</si>
  <si>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</si>
  <si>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</si>
  <si>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</si>
  <si>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</si>
  <si>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</si>
  <si>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</si>
  <si>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</si>
  <si>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</si>
  <si>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</si>
  <si>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</si>
  <si>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</si>
  <si>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</si>
  <si>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</si>
  <si>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</si>
  <si>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</si>
  <si>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</si>
  <si>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</si>
  <si>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</si>
  <si>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</si>
  <si>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</si>
  <si>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</si>
  <si>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</si>
  <si>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</si>
  <si>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</si>
  <si>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</si>
  <si>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</si>
  <si>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</si>
  <si>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</si>
  <si>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</si>
  <si>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</si>
  <si>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</si>
  <si>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</si>
  <si>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</si>
  <si>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</si>
  <si>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</si>
  <si>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</si>
  <si>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</si>
  <si>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</si>
  <si>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</si>
  <si>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</si>
  <si>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</si>
  <si>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</si>
  <si>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</si>
  <si>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</si>
  <si>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</si>
  <si>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</si>
  <si>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</si>
  <si>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</si>
  <si>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</si>
  <si>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</si>
  <si>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</si>
  <si>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</si>
  <si>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</si>
  <si>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</si>
  <si>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</si>
  <si>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</si>
  <si>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</si>
  <si>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</si>
  <si>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</si>
  <si>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</si>
  <si>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</si>
  <si>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</si>
  <si>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</si>
  <si>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</si>
  <si>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</si>
  <si>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</si>
  <si>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</si>
  <si>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</si>
  <si>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</si>
  <si>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</si>
  <si>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</si>
  <si>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</si>
  <si>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</si>
  <si>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</si>
  <si>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</si>
  <si>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</si>
  <si>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</si>
  <si>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</si>
  <si>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</si>
  <si>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</si>
  <si>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</si>
  <si>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</si>
  <si>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</si>
  <si>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</si>
  <si>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</si>
  <si>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</si>
  <si>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</si>
  <si>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</si>
  <si>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</si>
  <si>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</si>
  <si>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</si>
  <si>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</si>
  <si>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</si>
  <si>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</si>
  <si>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</si>
  <si>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</si>
  <si>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</si>
  <si>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</si>
  <si>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</si>
  <si>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</si>
  <si>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</si>
  <si>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</si>
  <si>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</si>
  <si>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</si>
  <si>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</si>
  <si>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</si>
  <si>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</si>
  <si>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</si>
  <si>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</si>
  <si>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</si>
  <si>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</si>
  <si>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</si>
  <si>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</si>
  <si>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</si>
  <si>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</si>
  <si>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</si>
  <si>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</si>
  <si>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</si>
  <si>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</si>
  <si>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</si>
  <si>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</si>
  <si>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</si>
  <si>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</si>
  <si>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</si>
  <si>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</si>
  <si>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</si>
  <si>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</si>
  <si>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</si>
  <si>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</si>
  <si>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</si>
  <si>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</si>
  <si>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</si>
  <si>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</si>
  <si>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</si>
  <si>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</si>
  <si>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</si>
  <si>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</si>
  <si>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</si>
  <si>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</si>
  <si>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</si>
  <si>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</si>
  <si>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</si>
  <si>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</si>
  <si>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</si>
  <si>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</si>
  <si>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</si>
  <si>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</si>
  <si>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</si>
  <si>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</si>
  <si>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</si>
  <si>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</si>
  <si>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</si>
  <si>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</si>
  <si>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</si>
  <si>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</si>
  <si>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</si>
  <si>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</si>
  <si>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</si>
  <si>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</si>
  <si>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</si>
  <si>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</si>
  <si>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</si>
  <si>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</si>
  <si>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</si>
  <si>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</si>
  <si>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</si>
  <si>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</si>
  <si>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</si>
  <si>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</si>
  <si>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</si>
  <si>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</si>
  <si>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</si>
  <si>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</si>
  <si>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</si>
  <si>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</si>
  <si>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</si>
  <si>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</si>
  <si>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</si>
  <si>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</si>
  <si>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</si>
  <si>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</si>
  <si>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</si>
  <si>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</si>
  <si>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</si>
  <si>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</si>
  <si>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</si>
  <si>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</si>
  <si>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</si>
  <si>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</si>
  <si>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</si>
  <si>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</si>
  <si>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</si>
  <si>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</si>
  <si>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</si>
  <si>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</si>
  <si>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</si>
  <si>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</si>
  <si>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</si>
  <si>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</si>
  <si>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</si>
  <si>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</si>
  <si>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</si>
  <si>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</si>
  <si>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</si>
  <si>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</si>
  <si>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</si>
  <si>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</si>
  <si>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</si>
  <si>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</si>
  <si>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</si>
  <si>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</si>
  <si>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</si>
  <si>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</si>
  <si>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</si>
  <si>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</si>
  <si>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</si>
  <si>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</si>
  <si>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</si>
  <si>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</si>
  <si>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</si>
  <si>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</si>
  <si>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</si>
  <si>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</si>
  <si>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</si>
  <si>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</si>
  <si>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</si>
  <si>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</si>
  <si>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</si>
  <si>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</si>
  <si>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</si>
  <si>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</si>
  <si>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</si>
  <si>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</si>
  <si>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</si>
  <si>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</si>
  <si>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</si>
  <si>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</si>
  <si>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</si>
  <si>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</si>
  <si>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</si>
  <si>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</si>
  <si>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</si>
  <si>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</si>
  <si>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</si>
  <si>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</si>
  <si>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</si>
  <si>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</si>
  <si>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</si>
  <si>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</si>
  <si>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</si>
  <si>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</si>
  <si>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</si>
  <si>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</si>
  <si>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</si>
  <si>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</si>
  <si>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</si>
  <si>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</si>
  <si>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</si>
  <si>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</si>
  <si>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</si>
  <si>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</si>
  <si>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</si>
  <si>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</si>
  <si>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</si>
  <si>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</si>
  <si>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</si>
  <si>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</si>
  <si>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</si>
  <si>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</si>
  <si>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</si>
  <si>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</si>
  <si>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</si>
  <si>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</si>
  <si>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</si>
  <si>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</si>
  <si>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</si>
  <si>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</si>
  <si>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</si>
  <si>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</si>
  <si>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</si>
  <si>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</si>
  <si>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</si>
  <si>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</si>
  <si>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</si>
  <si>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</si>
  <si>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</si>
  <si>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</si>
  <si>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</si>
  <si>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</si>
  <si>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</si>
  <si>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</si>
  <si>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</si>
  <si>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</si>
  <si>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</si>
  <si>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</si>
  <si>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</si>
  <si>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</si>
  <si>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</si>
  <si>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</si>
  <si>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</si>
  <si>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</si>
  <si>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</si>
  <si>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</si>
  <si>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</si>
  <si>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</si>
  <si>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</si>
  <si>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</si>
  <si>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</si>
  <si>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</si>
  <si>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</si>
  <si>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</si>
  <si>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</si>
  <si>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</si>
  <si>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</si>
  <si>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</si>
  <si>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</si>
  <si>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</si>
  <si>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</si>
  <si>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</si>
  <si>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</si>
  <si>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</si>
  <si>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</si>
  <si>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</si>
  <si>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</si>
  <si>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</si>
  <si>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</si>
  <si>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</si>
  <si>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</si>
  <si>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</si>
  <si>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</si>
  <si>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</si>
  <si>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</si>
  <si>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</si>
  <si>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</si>
  <si>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</si>
  <si>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</si>
  <si>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</si>
  <si>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</si>
  <si>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</si>
  <si>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</si>
  <si>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</si>
  <si>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</si>
  <si>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</si>
  <si>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</si>
  <si>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</si>
  <si>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</si>
  <si>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</si>
  <si>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</si>
  <si>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</si>
  <si>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</si>
  <si>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</si>
  <si>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</si>
  <si>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</si>
  <si>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</si>
  <si>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</si>
  <si>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</si>
  <si>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</si>
  <si>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</si>
  <si>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</si>
  <si>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</si>
  <si>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</si>
  <si>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</si>
  <si>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</si>
  <si>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</si>
  <si>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</si>
  <si>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</si>
  <si>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</si>
  <si>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</si>
  <si>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</si>
  <si>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</si>
  <si>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</si>
  <si>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</si>
  <si>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</si>
  <si>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</si>
  <si>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</si>
  <si>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</si>
  <si>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</si>
  <si>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</si>
  <si>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</si>
  <si>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</si>
  <si>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</si>
  <si>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</si>
  <si>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</si>
  <si>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</si>
  <si>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</si>
  <si>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</si>
  <si>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</si>
  <si>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</si>
  <si>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</si>
  <si>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</si>
  <si>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</si>
  <si>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</si>
  <si>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</si>
  <si>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</si>
  <si>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</si>
  <si>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</si>
  <si>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</si>
  <si>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</si>
  <si>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</si>
  <si>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</si>
  <si>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</si>
  <si>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</si>
  <si>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</si>
  <si>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</si>
  <si>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</si>
  <si>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</si>
  <si>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</si>
  <si>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</si>
  <si>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</si>
  <si>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</si>
  <si>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</si>
  <si>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</si>
  <si>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</si>
  <si>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</si>
  <si>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</si>
  <si>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</si>
  <si>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</si>
  <si>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</si>
  <si>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</si>
  <si>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</si>
  <si>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</si>
  <si>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</si>
  <si>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</si>
  <si>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</si>
  <si>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</si>
  <si>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</si>
  <si>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</si>
  <si>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</si>
  <si>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</si>
  <si>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</si>
  <si>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</si>
  <si>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</si>
  <si>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</si>
  <si>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</si>
  <si>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</si>
  <si>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</si>
  <si>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</si>
  <si>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</si>
  <si>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</si>
  <si>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</si>
  <si>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</si>
  <si>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</si>
  <si>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</si>
  <si>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</si>
  <si>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</si>
  <si>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</si>
  <si>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</si>
  <si>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</si>
  <si>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</si>
  <si>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</si>
  <si>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</si>
  <si>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</si>
  <si>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</si>
  <si>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</si>
  <si>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</si>
  <si>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</si>
  <si>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</si>
  <si>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</si>
  <si>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</si>
  <si>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</si>
  <si>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</si>
  <si>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</si>
  <si>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</si>
  <si>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</si>
  <si>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</si>
  <si>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</si>
  <si>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</si>
  <si>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</si>
  <si>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</si>
  <si>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</si>
  <si>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</si>
  <si>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</si>
  <si>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</si>
  <si>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</si>
  <si>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</si>
  <si>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</si>
  <si>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</si>
  <si>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</si>
  <si>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</si>
  <si>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</si>
  <si>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</si>
  <si>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</si>
  <si>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</si>
  <si>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</si>
  <si>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</si>
  <si>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</si>
  <si>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</si>
  <si>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</si>
  <si>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</si>
  <si>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</si>
  <si>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</si>
  <si>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</si>
  <si>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</si>
  <si>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</si>
  <si>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</si>
  <si>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</si>
  <si>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</si>
  <si>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</si>
  <si>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</si>
  <si>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</si>
  <si>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</si>
  <si>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</si>
  <si>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</si>
  <si>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</si>
  <si>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</si>
  <si>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</si>
  <si>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</si>
  <si>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</si>
  <si>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</si>
  <si>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</si>
  <si>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</si>
  <si>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</si>
  <si>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</si>
  <si>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</si>
  <si>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</si>
  <si>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</si>
  <si>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</si>
  <si>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</si>
  <si>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</si>
  <si>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</si>
  <si>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</si>
  <si>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</si>
  <si>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</si>
  <si>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</si>
  <si>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</si>
  <si>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</si>
  <si>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</si>
  <si>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</si>
  <si>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</si>
  <si>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</si>
  <si>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</si>
  <si>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</si>
  <si>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</si>
  <si>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</si>
  <si>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</si>
  <si>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</si>
  <si>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</si>
  <si>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</si>
  <si>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</si>
  <si>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</si>
  <si>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</si>
  <si>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</si>
  <si>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</si>
  <si>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</si>
  <si>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</si>
  <si>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</si>
  <si>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</si>
  <si>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</si>
  <si>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</si>
  <si>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</si>
  <si>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</si>
  <si>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</si>
  <si>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</si>
  <si>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</si>
  <si>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</si>
  <si>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</si>
  <si>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</si>
  <si>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</si>
  <si>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</si>
  <si>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</si>
  <si>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</si>
  <si>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</si>
  <si>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</si>
  <si>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</si>
  <si>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</si>
  <si>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</si>
  <si>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</si>
  <si>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</si>
  <si>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</si>
  <si>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</si>
  <si>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</si>
  <si>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</si>
  <si>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</si>
  <si>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</si>
  <si>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</si>
  <si>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</si>
  <si>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</si>
  <si>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</si>
  <si>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</si>
  <si>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</si>
  <si>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</si>
  <si>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</si>
  <si>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</si>
  <si>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</si>
  <si>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</si>
  <si>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</si>
  <si>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</si>
  <si>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</si>
  <si>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</si>
  <si>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</si>
  <si>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</si>
  <si>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</si>
  <si>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</si>
  <si>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</si>
  <si>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</si>
  <si>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</si>
  <si>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</si>
  <si>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</si>
  <si>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</si>
  <si>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</si>
  <si>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</si>
  <si>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</si>
  <si>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</si>
  <si>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</si>
  <si>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</si>
  <si>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</si>
  <si>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</si>
  <si>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</si>
  <si>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</si>
  <si>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</si>
  <si>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</si>
  <si>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</si>
  <si>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</si>
  <si>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</si>
  <si>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</si>
  <si>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</si>
  <si>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</si>
  <si>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</si>
  <si>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</si>
  <si>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</si>
  <si>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</si>
  <si>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</si>
  <si>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</si>
  <si>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</si>
  <si>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</si>
  <si>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</si>
  <si>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</si>
  <si>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</si>
  <si>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</si>
  <si>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</si>
  <si>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</si>
  <si>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</si>
  <si>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</si>
  <si>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</si>
  <si>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</si>
  <si>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</si>
  <si>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</si>
  <si>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</si>
  <si>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</si>
  <si>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</si>
  <si>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</si>
  <si>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</si>
  <si>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</si>
  <si>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</si>
  <si>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</si>
  <si>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</si>
  <si>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</si>
  <si>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</si>
  <si>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</si>
  <si>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</si>
  <si>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</si>
  <si>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</si>
  <si>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</si>
  <si>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</si>
  <si>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</si>
  <si>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</si>
  <si>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</si>
  <si>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</si>
  <si>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</si>
  <si>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</si>
  <si>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</si>
  <si>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</si>
  <si>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</si>
  <si>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</si>
  <si>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</si>
  <si>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</si>
  <si>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</si>
  <si>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</si>
  <si>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</si>
  <si>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</si>
  <si>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</si>
  <si>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</si>
  <si>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</si>
  <si>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</si>
  <si>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</si>
  <si>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</si>
  <si>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</si>
  <si>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</si>
  <si>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</si>
  <si>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</si>
  <si>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</si>
  <si>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</si>
  <si>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</si>
  <si>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</si>
  <si>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</si>
  <si>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</si>
  <si>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</si>
  <si>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</si>
  <si>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</si>
  <si>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</si>
  <si>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</si>
  <si>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</si>
  <si>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</si>
  <si>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</si>
  <si>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</si>
  <si>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</si>
  <si>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</si>
  <si>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</si>
  <si>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</si>
  <si>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</si>
  <si>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</si>
  <si>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</si>
  <si>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</si>
  <si>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</si>
  <si>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</si>
  <si>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</si>
  <si>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</si>
  <si>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</si>
  <si>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</si>
  <si>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</si>
  <si>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</si>
  <si>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</si>
  <si>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</si>
  <si>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</si>
  <si>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</si>
  <si>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</si>
  <si>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</si>
  <si>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</si>
  <si>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</si>
  <si>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</si>
  <si>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</si>
  <si>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</si>
  <si>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</si>
  <si>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</si>
  <si>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</si>
  <si>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</si>
  <si>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</si>
  <si>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</si>
  <si>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</si>
  <si>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</si>
  <si>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</si>
  <si>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</si>
  <si>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</si>
  <si>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</si>
  <si>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</si>
  <si>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</si>
  <si>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</si>
  <si>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</si>
  <si>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</si>
  <si>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</si>
  <si>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</si>
  <si>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</si>
  <si>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</si>
  <si>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</si>
  <si>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</si>
  <si>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</si>
  <si>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</si>
  <si>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</si>
  <si>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</si>
  <si>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</si>
  <si>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</si>
  <si>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</si>
  <si>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</si>
  <si>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</si>
  <si>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</si>
  <si>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</si>
  <si>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</si>
  <si>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</si>
  <si>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</si>
  <si>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</si>
  <si>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</si>
  <si>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</si>
  <si>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</si>
  <si>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</si>
  <si>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</si>
  <si>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</si>
  <si>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</si>
  <si>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</si>
  <si>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</si>
  <si>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</si>
  <si>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</si>
  <si>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</si>
  <si>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</si>
  <si>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</si>
  <si>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</si>
  <si>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</si>
  <si>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</si>
  <si>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</si>
  <si>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</si>
  <si>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</si>
  <si>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</si>
  <si>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</si>
  <si>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</si>
  <si>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</si>
  <si>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</si>
  <si>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</si>
  <si>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</si>
  <si>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</si>
  <si>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</si>
  <si>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</si>
  <si>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</si>
  <si>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</si>
  <si>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</si>
  <si>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</si>
  <si>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</si>
  <si>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</si>
  <si>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</si>
  <si>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</si>
  <si>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</si>
  <si>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</si>
  <si>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</si>
  <si>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</si>
  <si>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</si>
  <si>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</si>
  <si>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</si>
  <si>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</si>
  <si>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</si>
  <si>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</si>
  <si>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</si>
  <si>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</si>
  <si>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</si>
  <si>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</si>
  <si>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</si>
  <si>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</si>
  <si>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</si>
  <si>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</si>
  <si>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</si>
  <si>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</si>
  <si>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</si>
  <si>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</si>
  <si>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</si>
  <si>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</si>
  <si>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</si>
  <si>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</si>
  <si>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</si>
  <si>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</si>
  <si>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</si>
  <si>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</si>
  <si>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</si>
  <si>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</si>
  <si>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</si>
  <si>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</si>
  <si>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</si>
  <si>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</si>
  <si>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</si>
  <si>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</si>
  <si>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</si>
  <si>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</si>
  <si>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</si>
  <si>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</si>
  <si>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</si>
  <si>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</si>
  <si>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</si>
  <si>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</si>
  <si>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</si>
  <si>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</si>
  <si>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</si>
  <si>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</si>
  <si>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</si>
  <si>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</si>
  <si>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</si>
  <si>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</si>
  <si>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</si>
  <si>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</si>
  <si>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</si>
  <si>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</si>
  <si>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</si>
  <si>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</si>
  <si>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</si>
  <si>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</si>
  <si>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</si>
  <si>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</si>
  <si>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</si>
  <si>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</si>
  <si>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</si>
  <si>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</si>
  <si>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</si>
  <si>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</si>
  <si>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</si>
  <si>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</si>
  <si>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</si>
  <si>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</si>
  <si>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</si>
  <si>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</si>
  <si>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</si>
  <si>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</si>
  <si>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</si>
  <si>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</si>
  <si>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</si>
  <si>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</si>
  <si>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</si>
  <si>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</si>
  <si>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</si>
  <si>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</si>
  <si>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</si>
  <si>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</si>
  <si>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</si>
  <si>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</si>
  <si>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</si>
  <si>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</si>
  <si>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</si>
  <si>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</si>
  <si>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</si>
  <si>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</si>
  <si>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</si>
  <si>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</si>
  <si>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</si>
  <si>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</si>
  <si>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</si>
  <si>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</si>
  <si>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</si>
  <si>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</si>
  <si>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</si>
  <si>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</si>
  <si>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</si>
  <si>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</si>
  <si>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</si>
  <si>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</si>
  <si>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</si>
  <si>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</si>
  <si>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</si>
  <si>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</si>
  <si>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</si>
  <si>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</si>
  <si>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</si>
  <si>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</si>
  <si>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</si>
  <si>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</si>
  <si>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</si>
  <si>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</si>
  <si>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</si>
  <si>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</si>
  <si>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</si>
  <si>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</si>
  <si>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</si>
  <si>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</si>
  <si>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</si>
  <si>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</si>
  <si>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</si>
  <si>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</si>
  <si>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</si>
  <si>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</si>
  <si>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</si>
  <si>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</si>
  <si>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</si>
  <si>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</si>
  <si>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</si>
  <si>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</si>
  <si>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</si>
  <si>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</si>
  <si>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</si>
  <si>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</si>
  <si>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</si>
  <si>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</si>
  <si>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</si>
  <si>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</si>
  <si>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</si>
  <si>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</si>
  <si>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</si>
  <si>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</si>
  <si>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</si>
  <si>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</si>
  <si>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</si>
  <si>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</si>
  <si>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</si>
  <si>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</si>
  <si>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</si>
  <si>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</si>
  <si>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</si>
  <si>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</si>
  <si>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</si>
  <si>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</si>
  <si>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</si>
  <si>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</si>
  <si>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</si>
  <si>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</si>
  <si>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</si>
  <si>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</si>
  <si>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</si>
  <si>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</si>
  <si>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</si>
  <si>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</si>
  <si>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</si>
  <si>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</si>
  <si>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</si>
  <si>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</si>
  <si>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</si>
  <si>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</si>
  <si>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</si>
  <si>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</si>
  <si>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</si>
  <si>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</si>
  <si>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</si>
  <si>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</si>
  <si>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</si>
  <si>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</si>
  <si>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</si>
  <si>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</si>
  <si>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</si>
  <si>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</si>
  <si>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</si>
  <si>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</si>
  <si>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</si>
  <si>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</si>
  <si>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</si>
  <si>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</si>
  <si>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</si>
  <si>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</si>
  <si>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</si>
  <si>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</si>
  <si>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</si>
  <si>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</si>
  <si>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</si>
  <si>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</si>
  <si>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</si>
  <si>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</si>
  <si>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</si>
  <si>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</si>
  <si>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</si>
  <si>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</si>
  <si>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</si>
  <si>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</si>
  <si>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</si>
  <si>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</si>
  <si>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</si>
  <si>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</si>
  <si>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</si>
  <si>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</si>
  <si>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</si>
  <si>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</si>
  <si>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</si>
  <si>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</si>
  <si>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</si>
  <si>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</si>
  <si>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</si>
  <si>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</si>
  <si>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</si>
  <si>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</si>
  <si>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</si>
  <si>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</si>
  <si>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</si>
  <si>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</si>
  <si>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</si>
  <si>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</si>
  <si>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</si>
  <si>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</si>
  <si>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</si>
  <si>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</si>
  <si>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</si>
  <si>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</si>
  <si>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</si>
  <si>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</si>
  <si>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</si>
  <si>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</si>
  <si>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</si>
  <si>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</si>
  <si>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</si>
  <si>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</si>
  <si>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</si>
  <si>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</si>
  <si>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</si>
  <si>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</si>
  <si>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</si>
  <si>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</si>
  <si>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</si>
  <si>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</si>
  <si>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</si>
  <si>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</si>
  <si>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</si>
  <si>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</si>
  <si>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</si>
  <si>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</si>
  <si>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</si>
  <si>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</si>
  <si>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</si>
  <si>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</si>
  <si>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</si>
  <si>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</si>
  <si>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</si>
  <si>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</si>
  <si>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</si>
  <si>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</si>
  <si>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</si>
  <si>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</si>
  <si>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</si>
  <si>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</si>
  <si>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</si>
  <si>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</si>
  <si>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</si>
  <si>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</si>
  <si>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</si>
  <si>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</si>
  <si>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</si>
  <si>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</si>
  <si>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</si>
  <si>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</si>
  <si>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</si>
  <si>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</si>
  <si>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</si>
  <si>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</si>
  <si>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</si>
  <si>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</si>
  <si>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</si>
  <si>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</si>
  <si>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</si>
  <si>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</si>
  <si>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</si>
  <si>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</si>
  <si>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</si>
  <si>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</si>
  <si>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</si>
  <si>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</si>
  <si>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</si>
  <si>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</si>
  <si>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</si>
  <si>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</si>
  <si>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</si>
  <si>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</si>
  <si>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</si>
  <si>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</si>
  <si>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</si>
  <si>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</si>
  <si>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</si>
  <si>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</si>
  <si>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</si>
  <si>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</si>
  <si>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</si>
  <si>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</si>
  <si>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</si>
  <si>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</si>
  <si>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</si>
  <si>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</si>
  <si>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</si>
  <si>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</si>
  <si>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</si>
  <si>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</si>
  <si>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</si>
  <si>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</si>
  <si>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</si>
  <si>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</si>
  <si>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</si>
  <si>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</si>
  <si>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</si>
  <si>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</si>
  <si>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</si>
  <si>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</si>
  <si>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</si>
  <si>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</si>
  <si>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</si>
  <si>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</si>
  <si>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</si>
  <si>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</si>
  <si>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</si>
  <si>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</si>
  <si>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</si>
  <si>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</si>
  <si>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</si>
  <si>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</si>
  <si>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</si>
  <si>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</si>
  <si>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</si>
  <si>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</si>
  <si>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</si>
  <si>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</si>
  <si>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</si>
  <si>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</si>
  <si>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</si>
  <si>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</si>
  <si>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</si>
  <si>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</si>
  <si>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</si>
  <si>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</si>
  <si>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</si>
  <si>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</si>
  <si>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</si>
  <si>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</si>
  <si>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</si>
  <si>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</si>
  <si>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</si>
  <si>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</si>
  <si>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</si>
  <si>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</si>
  <si>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</si>
  <si>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</si>
  <si>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</si>
  <si>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</si>
  <si>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</si>
  <si>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</si>
  <si>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</si>
  <si>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</si>
  <si>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</si>
  <si>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</si>
  <si>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</si>
  <si>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</si>
  <si>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</si>
  <si>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</si>
  <si>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</si>
  <si>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</si>
  <si>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</si>
  <si>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</si>
  <si>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</si>
  <si>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</si>
  <si>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</si>
  <si>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</si>
  <si>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</si>
  <si>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</si>
  <si>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</si>
  <si>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</si>
  <si>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</si>
  <si>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</si>
  <si>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</si>
  <si>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</si>
  <si>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</si>
  <si>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</si>
  <si>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</si>
  <si>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</si>
  <si>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</si>
  <si>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</si>
  <si>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</si>
  <si>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</si>
  <si>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</si>
  <si>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</si>
  <si>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</si>
  <si>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</si>
  <si>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</si>
  <si>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</si>
  <si>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</si>
  <si>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</si>
  <si>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</si>
  <si>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</si>
  <si>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</si>
  <si>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</si>
  <si>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</si>
  <si>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</si>
  <si>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</si>
  <si>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</si>
  <si>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</si>
  <si>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</si>
  <si>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</si>
  <si>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</si>
  <si>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</si>
  <si>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</si>
  <si>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</si>
  <si>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</si>
  <si>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</si>
  <si>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</si>
  <si>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</si>
  <si>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</si>
  <si>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</si>
  <si>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</si>
  <si>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</si>
  <si>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</si>
  <si>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</si>
  <si>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</si>
  <si>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</si>
  <si>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</si>
  <si>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</si>
  <si>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</si>
  <si>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</si>
  <si>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</si>
  <si>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</si>
  <si>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</si>
  <si>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</si>
  <si>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</si>
  <si>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</si>
  <si>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</si>
  <si>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</si>
  <si>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</si>
  <si>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</si>
  <si>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</si>
  <si>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</si>
  <si>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</si>
  <si>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</si>
  <si>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</si>
  <si>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</si>
  <si>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</si>
  <si>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</si>
  <si>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</si>
  <si>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</si>
  <si>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</si>
  <si>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</si>
  <si>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</si>
  <si>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</si>
  <si>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</si>
  <si>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</si>
  <si>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</si>
  <si>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</si>
  <si>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</si>
  <si>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</si>
  <si>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</si>
  <si>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</si>
  <si>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</si>
  <si>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</si>
  <si>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</si>
  <si>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</si>
  <si>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</si>
  <si>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</si>
  <si>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</si>
  <si>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</si>
  <si>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</si>
  <si>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</si>
  <si>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</si>
  <si>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</si>
  <si>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</si>
  <si>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</si>
  <si>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</si>
  <si>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</si>
  <si>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</si>
  <si>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</si>
  <si>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</si>
  <si>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</si>
  <si>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</si>
  <si>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</si>
  <si>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</si>
  <si>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</si>
  <si>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</si>
  <si>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</si>
  <si>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</si>
  <si>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</si>
  <si>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</si>
  <si>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</si>
  <si>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</si>
  <si>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</si>
  <si>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</si>
  <si>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</si>
  <si>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</si>
  <si>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</si>
  <si>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</si>
  <si>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</si>
  <si>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</si>
  <si>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</si>
  <si>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</si>
  <si>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</si>
  <si>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</si>
  <si>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</si>
  <si>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</si>
  <si>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</si>
  <si>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</si>
  <si>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</si>
  <si>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</si>
  <si>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</si>
  <si>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</si>
  <si>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</si>
  <si>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</si>
  <si>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</si>
  <si>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</si>
  <si>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</si>
  <si>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</si>
  <si>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</si>
  <si>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</si>
  <si>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</si>
  <si>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</si>
  <si>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</si>
  <si>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</si>
  <si>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</si>
  <si>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</si>
  <si>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</si>
  <si>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</si>
  <si>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</si>
  <si>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</si>
  <si>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</si>
  <si>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</si>
  <si>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</si>
  <si>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</si>
  <si>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</si>
  <si>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</si>
  <si>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</si>
  <si>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</si>
  <si>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</si>
  <si>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</si>
  <si>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</si>
  <si>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</si>
  <si>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</si>
  <si>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</si>
  <si>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</si>
  <si>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</si>
  <si>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</si>
  <si>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</si>
  <si>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</si>
  <si>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</si>
  <si>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</si>
  <si>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</si>
  <si>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</si>
  <si>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</si>
  <si>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</si>
  <si>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</si>
  <si>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</si>
  <si>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</si>
  <si>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</si>
  <si>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</si>
  <si>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</si>
  <si>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</si>
  <si>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</si>
  <si>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</si>
  <si>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</si>
  <si>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</si>
  <si>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</si>
  <si>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</si>
  <si>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</si>
  <si>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</si>
  <si>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</si>
  <si>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</si>
  <si>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</si>
  <si>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</si>
  <si>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</si>
  <si>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</si>
  <si>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</si>
  <si>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</si>
  <si>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</si>
  <si>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</si>
  <si>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</si>
  <si>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</si>
  <si>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</si>
  <si>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</si>
  <si>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</si>
  <si>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</si>
  <si>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</si>
  <si>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</si>
  <si>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</si>
  <si>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</si>
  <si>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</si>
  <si>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</si>
  <si>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</si>
  <si>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</si>
  <si>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</si>
  <si>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</si>
  <si>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</si>
  <si>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</si>
  <si>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</si>
  <si>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</si>
  <si>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</si>
  <si>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</si>
  <si>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</si>
  <si>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</si>
  <si>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</si>
  <si>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</si>
  <si>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</si>
  <si>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</si>
  <si>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</si>
  <si>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</si>
  <si>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</si>
  <si>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</si>
  <si>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</si>
  <si>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</si>
  <si>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</si>
  <si>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</si>
  <si>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</si>
  <si>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</si>
  <si>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</si>
  <si>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</si>
  <si>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</si>
  <si>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</si>
  <si>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</si>
  <si>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</si>
  <si>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</si>
  <si>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</si>
  <si>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</si>
  <si>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</si>
  <si>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</si>
  <si>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</si>
  <si>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</si>
  <si>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</si>
  <si>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</si>
  <si>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</si>
  <si>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</si>
  <si>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</si>
  <si>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</si>
  <si>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</si>
  <si>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</si>
  <si>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</si>
  <si>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</si>
  <si>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</si>
  <si>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</si>
  <si>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</si>
  <si>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</si>
  <si>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</si>
  <si>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</si>
  <si>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</si>
  <si>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</si>
  <si>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</si>
  <si>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</si>
  <si>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</si>
  <si>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</si>
  <si>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</si>
  <si>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</si>
  <si>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</si>
  <si>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</si>
  <si>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</si>
  <si>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</si>
  <si>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</si>
  <si>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</si>
  <si>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</si>
  <si>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</si>
  <si>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</si>
  <si>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</si>
  <si>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</si>
  <si>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</si>
  <si>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</si>
  <si>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</si>
  <si>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</si>
  <si>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</si>
  <si>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</si>
  <si>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</si>
  <si>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</si>
  <si>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</si>
  <si>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</si>
  <si>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</si>
  <si>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</si>
  <si>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</si>
  <si>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</si>
  <si>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</si>
  <si>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</si>
  <si>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</si>
  <si>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</si>
  <si>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</si>
  <si>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</si>
  <si>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</si>
  <si>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</si>
  <si>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</si>
  <si>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</si>
  <si>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</si>
  <si>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</si>
  <si>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</si>
  <si>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</si>
  <si>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</si>
  <si>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</si>
  <si>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</si>
  <si>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</si>
  <si>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</si>
  <si>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</si>
  <si>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</si>
  <si>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</si>
  <si>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</si>
  <si>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</si>
  <si>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</si>
  <si>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</si>
  <si>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</si>
  <si>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</si>
  <si>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</si>
  <si>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</si>
  <si>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</si>
  <si>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</si>
  <si>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</si>
  <si>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</si>
  <si>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</si>
  <si>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</si>
  <si>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</si>
  <si>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</si>
  <si>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</si>
  <si>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</si>
  <si>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</si>
  <si>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</si>
  <si>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</si>
  <si>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</si>
  <si>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</si>
  <si>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</si>
  <si>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</si>
  <si>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</si>
  <si>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</si>
  <si>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</si>
  <si>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</si>
  <si>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</si>
  <si>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</si>
  <si>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</si>
  <si>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</si>
  <si>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</si>
  <si>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</si>
  <si>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</si>
  <si>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</si>
  <si>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</si>
  <si>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</si>
  <si>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</si>
  <si>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</si>
  <si>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</si>
  <si>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</si>
  <si>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</si>
  <si>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</si>
  <si>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</si>
  <si>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</si>
  <si>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</si>
  <si>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</si>
  <si>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</si>
  <si>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</si>
  <si>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</si>
  <si>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</si>
  <si>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</si>
  <si>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</si>
  <si>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</si>
  <si>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</si>
  <si>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</si>
  <si>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</si>
  <si>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</si>
  <si>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</si>
  <si>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</si>
  <si>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</si>
  <si>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</si>
  <si>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</si>
  <si>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</si>
  <si>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</si>
  <si>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</si>
  <si>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</si>
  <si>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</si>
  <si>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</si>
  <si>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</si>
  <si>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</si>
  <si>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</si>
  <si>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</si>
  <si>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</si>
  <si>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</si>
  <si>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</si>
  <si>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</si>
  <si>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</si>
  <si>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</si>
  <si>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</si>
  <si>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</si>
  <si>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</si>
  <si>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</si>
  <si>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</si>
  <si>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</si>
  <si>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</si>
  <si>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</si>
  <si>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</si>
  <si>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</si>
  <si>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</si>
  <si>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</si>
  <si>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</si>
  <si>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</si>
  <si>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</si>
  <si>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</si>
  <si>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</si>
  <si>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</si>
  <si>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</si>
  <si>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</si>
  <si>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</si>
  <si>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</si>
  <si>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</si>
  <si>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</si>
  <si>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</si>
  <si>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</si>
  <si>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</si>
  <si>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</si>
  <si>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</si>
  <si>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</si>
  <si>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</si>
  <si>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</si>
  <si>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</si>
  <si>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</si>
  <si>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</si>
  <si>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</si>
  <si>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</si>
  <si>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</si>
  <si>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</si>
  <si>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</si>
  <si>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</si>
  <si>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</si>
  <si>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</si>
  <si>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</si>
  <si>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</si>
  <si>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</si>
  <si>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</si>
  <si>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</si>
  <si>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</si>
  <si>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</si>
  <si>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</si>
  <si>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</si>
  <si>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</si>
  <si>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</si>
  <si>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</si>
  <si>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</si>
  <si>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</si>
  <si>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</si>
  <si>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</si>
  <si>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</si>
  <si>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</si>
  <si>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</si>
  <si>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</si>
  <si>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</si>
  <si>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</si>
  <si>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</si>
  <si>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</si>
  <si>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</si>
  <si>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</si>
  <si>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</si>
  <si>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</si>
  <si>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</si>
  <si>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</si>
  <si>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</si>
  <si>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</si>
  <si>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</si>
  <si>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</si>
  <si>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</si>
  <si>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</si>
  <si>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</si>
  <si>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</si>
  <si>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</si>
  <si>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</si>
  <si>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</si>
  <si>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</si>
  <si>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</si>
  <si>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</si>
  <si>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</si>
  <si>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</si>
  <si>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</si>
  <si>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</si>
  <si>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</si>
  <si>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</si>
  <si>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</si>
  <si>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</si>
  <si>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</si>
  <si>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</si>
  <si>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</si>
  <si>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</si>
  <si>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</si>
  <si>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</si>
  <si>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</si>
  <si>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</si>
  <si>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</si>
  <si>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</si>
  <si>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</si>
  <si>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</si>
  <si>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</si>
  <si>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</si>
  <si>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</si>
  <si>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</si>
  <si>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</si>
  <si>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</si>
  <si>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</si>
  <si>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</si>
  <si>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</si>
  <si>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</si>
  <si>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</si>
  <si>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</si>
  <si>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</si>
  <si>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</si>
  <si>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</si>
  <si>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</si>
  <si>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</si>
  <si>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</si>
  <si>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</si>
  <si>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</si>
  <si>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</si>
  <si>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</si>
  <si>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</si>
  <si>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</si>
  <si>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</si>
  <si>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</si>
  <si>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</si>
  <si>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</si>
  <si>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</si>
  <si>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</si>
  <si>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</si>
  <si>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</si>
  <si>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</si>
  <si>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</si>
  <si>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</si>
  <si>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</si>
  <si>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</si>
  <si>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</si>
  <si>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</si>
  <si>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</si>
  <si>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</si>
  <si>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</si>
  <si>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</si>
  <si>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</si>
  <si>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</si>
  <si>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</si>
  <si>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</si>
  <si>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</si>
  <si>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</si>
  <si>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</si>
  <si>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</si>
  <si>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</si>
  <si>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</si>
  <si>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</si>
  <si>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</si>
  <si>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</si>
  <si>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</si>
  <si>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</si>
  <si>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</si>
  <si>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</si>
  <si>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</si>
  <si>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</si>
  <si>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</si>
  <si>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</si>
  <si>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</si>
  <si>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</si>
  <si>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</si>
  <si>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</si>
  <si>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</si>
  <si>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</si>
  <si>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</si>
  <si>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</si>
  <si>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</si>
  <si>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</si>
  <si>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</si>
  <si>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</si>
  <si>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</si>
  <si>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</si>
  <si>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</si>
  <si>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</si>
  <si>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</si>
  <si>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</si>
  <si>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</si>
  <si>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</si>
  <si>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</si>
  <si>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</si>
  <si>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</si>
  <si>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</si>
  <si>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</si>
  <si>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</si>
  <si>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</si>
  <si>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</si>
  <si>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</si>
  <si>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</si>
  <si>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</si>
  <si>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</si>
  <si>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</si>
  <si>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</si>
  <si>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</si>
  <si>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</si>
  <si>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</si>
  <si>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</si>
  <si>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</si>
  <si>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</si>
  <si>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</si>
  <si>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</si>
  <si>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</si>
  <si>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</si>
  <si>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</si>
  <si>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</si>
  <si>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</si>
  <si>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</si>
  <si>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</si>
  <si>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</si>
  <si>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</si>
  <si>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</si>
  <si>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</si>
  <si>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</si>
  <si>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</si>
  <si>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</si>
  <si>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</si>
  <si>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</si>
  <si>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</si>
  <si>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</si>
  <si>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</si>
  <si>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</si>
  <si>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</si>
  <si>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</si>
  <si>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</si>
  <si>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</si>
  <si>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</si>
  <si>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</si>
  <si>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</si>
  <si>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</si>
  <si>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</si>
  <si>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</si>
  <si>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</si>
  <si>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</si>
  <si>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</si>
  <si>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</si>
  <si>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</si>
  <si>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</si>
  <si>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</si>
  <si>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</si>
  <si>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</si>
  <si>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</si>
  <si>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</si>
  <si>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</si>
  <si>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</si>
  <si>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</si>
  <si>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</si>
  <si>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</si>
  <si>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</si>
  <si>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</si>
  <si>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</si>
  <si>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</si>
  <si>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</si>
  <si>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</si>
  <si>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</si>
  <si>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</si>
  <si>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</si>
  <si>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</si>
  <si>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</si>
  <si>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</si>
  <si>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</si>
  <si>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</si>
  <si>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</si>
  <si>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</si>
  <si>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</si>
  <si>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</si>
  <si>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</si>
  <si>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</si>
  <si>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</si>
  <si>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</si>
  <si>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</si>
  <si>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</si>
  <si>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</si>
  <si>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</si>
  <si>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</si>
  <si>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</si>
  <si>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</si>
  <si>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</si>
  <si>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</si>
  <si>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</si>
  <si>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</si>
  <si>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</si>
  <si>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</si>
  <si>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</si>
  <si>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</si>
  <si>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</si>
  <si>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</si>
  <si>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</si>
  <si>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</si>
  <si>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</si>
  <si>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</si>
  <si>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</si>
  <si>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</si>
  <si>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</si>
  <si>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</si>
  <si>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</si>
  <si>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</si>
  <si>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</si>
  <si>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</si>
  <si>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</si>
  <si>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</si>
  <si>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</si>
  <si>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</si>
  <si>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</si>
  <si>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</si>
  <si>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</si>
  <si>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</si>
  <si>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</si>
  <si>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</si>
  <si>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</si>
  <si>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</si>
  <si>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</si>
  <si>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</si>
  <si>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</si>
  <si>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</si>
  <si>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</si>
  <si>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</si>
  <si>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</si>
  <si>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</si>
  <si>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</si>
  <si>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</si>
  <si>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</si>
  <si>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</si>
  <si>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</si>
  <si>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</si>
  <si>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</si>
  <si>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</si>
  <si>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</si>
  <si>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</si>
  <si>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</si>
  <si>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</si>
  <si>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</si>
  <si>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</si>
  <si>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</si>
  <si>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</si>
  <si>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</si>
  <si>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</si>
  <si>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</si>
  <si>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</si>
  <si>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</si>
  <si>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</si>
  <si>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</si>
  <si>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</si>
  <si>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</si>
  <si>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</si>
  <si>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</si>
  <si>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</si>
  <si>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</si>
  <si>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</si>
  <si>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</si>
  <si>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</si>
  <si>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</si>
  <si>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</si>
  <si>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</si>
  <si>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</si>
  <si>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</si>
  <si>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</si>
  <si>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</si>
  <si>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</si>
  <si>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</si>
  <si>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</si>
  <si>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</si>
  <si>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</si>
  <si>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</si>
  <si>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</si>
  <si>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</si>
  <si>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</si>
  <si>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</si>
  <si>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</si>
  <si>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</si>
  <si>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</si>
  <si>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</si>
  <si>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</si>
  <si>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</si>
  <si>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</si>
  <si>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</si>
  <si>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</si>
  <si>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</si>
  <si>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</si>
  <si>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</si>
  <si>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</si>
  <si>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</si>
  <si>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</si>
  <si>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</si>
  <si>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</si>
  <si>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</si>
  <si>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</si>
  <si>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</si>
  <si>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</si>
  <si>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</si>
  <si>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</si>
  <si>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</si>
  <si>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</si>
  <si>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</si>
  <si>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</si>
  <si>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</si>
  <si>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</si>
  <si>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</si>
  <si>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</si>
  <si>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</si>
  <si>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</si>
  <si>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</si>
  <si>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</si>
  <si>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</si>
  <si>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</si>
  <si>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</si>
  <si>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</si>
  <si>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</si>
  <si>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</si>
  <si>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</si>
  <si>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</si>
  <si>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</si>
  <si>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</si>
  <si>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</si>
  <si>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</si>
  <si>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</si>
  <si>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</si>
  <si>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</si>
  <si>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</si>
  <si>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</si>
  <si>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</si>
  <si>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</si>
  <si>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</si>
  <si>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</si>
  <si>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</si>
  <si>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</si>
  <si>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</si>
  <si>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</si>
  <si>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</si>
  <si>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</si>
  <si>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</si>
  <si>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</si>
  <si>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</si>
  <si>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</si>
  <si>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</si>
  <si>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</si>
  <si>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</si>
  <si>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</si>
  <si>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</si>
  <si>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</si>
  <si>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</si>
  <si>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</si>
  <si>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</si>
  <si>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</si>
  <si>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</si>
  <si>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</si>
  <si>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</si>
  <si>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</si>
  <si>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</si>
  <si>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</si>
  <si>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</si>
  <si>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</si>
  <si>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</si>
  <si>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</si>
  <si>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</si>
  <si>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</si>
  <si>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</si>
  <si>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</si>
  <si>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</si>
  <si>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</si>
  <si>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</si>
  <si>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</si>
  <si>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</si>
  <si>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</si>
  <si>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</si>
  <si>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</si>
  <si>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</si>
  <si>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</si>
  <si>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</si>
  <si>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</si>
  <si>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</si>
  <si>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</si>
  <si>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</si>
  <si>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</si>
  <si>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</si>
  <si>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</si>
  <si>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</si>
  <si>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</si>
  <si>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</si>
  <si>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</si>
  <si>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</si>
  <si>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</si>
  <si>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</si>
  <si>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</si>
  <si>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</si>
  <si>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</si>
  <si>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</si>
  <si>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</si>
  <si>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</si>
  <si>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</si>
  <si>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</si>
  <si>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</si>
  <si>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</si>
  <si>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</si>
  <si>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</si>
  <si>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</si>
  <si>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</si>
  <si>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</si>
  <si>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</si>
  <si>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</si>
  <si>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</si>
  <si>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</si>
  <si>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</si>
  <si>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</si>
  <si>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</si>
  <si>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</si>
  <si>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</si>
  <si>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</si>
  <si>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</si>
  <si>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</si>
  <si>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</si>
  <si>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</si>
  <si>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</si>
  <si>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</si>
  <si>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</si>
  <si>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</si>
  <si>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</si>
  <si>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</si>
  <si>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</si>
  <si>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</si>
  <si>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</si>
  <si>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</si>
  <si>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</si>
  <si>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</si>
  <si>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</si>
  <si>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</si>
  <si>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</si>
  <si>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</si>
  <si>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</si>
  <si>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</si>
  <si>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</si>
  <si>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</si>
  <si>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</si>
  <si>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</si>
  <si>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</si>
  <si>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</si>
  <si>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</si>
  <si>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</si>
  <si>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</si>
  <si>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</si>
  <si>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</si>
  <si>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</si>
  <si>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</si>
  <si>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</si>
  <si>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</si>
  <si>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</si>
  <si>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</si>
  <si>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</si>
  <si>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</si>
  <si>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</si>
  <si>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</si>
  <si>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</si>
  <si>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</si>
  <si>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</si>
  <si>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</si>
  <si>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</si>
  <si>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</si>
  <si>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</si>
  <si>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</si>
  <si>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</si>
  <si>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</si>
  <si>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</si>
  <si>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</si>
  <si>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</si>
  <si>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</si>
  <si>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</si>
  <si>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</si>
  <si>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</si>
  <si>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</si>
  <si>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</si>
  <si>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</si>
  <si>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</si>
  <si>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</si>
  <si>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</si>
  <si>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</si>
  <si>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</si>
  <si>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</si>
  <si>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</si>
  <si>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</si>
  <si>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</si>
  <si>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</si>
  <si>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</si>
  <si>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</si>
  <si>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</si>
  <si>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</si>
  <si>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</si>
  <si>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</si>
  <si>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</si>
  <si>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</si>
  <si>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</si>
  <si>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</si>
  <si>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</si>
  <si>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</si>
  <si>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</si>
  <si>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</si>
  <si>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</si>
  <si>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</si>
  <si>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</si>
  <si>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</si>
  <si>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</si>
  <si>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</si>
  <si>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</si>
  <si>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</si>
  <si>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</si>
  <si>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</si>
  <si>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</si>
  <si>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</si>
  <si>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</si>
  <si>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</si>
  <si>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</si>
  <si>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</si>
  <si>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</si>
  <si>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</si>
  <si>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</si>
  <si>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</si>
  <si>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</si>
  <si>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</si>
  <si>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</si>
  <si>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</si>
  <si>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</si>
  <si>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</si>
  <si>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</si>
  <si>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</si>
  <si>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</si>
  <si>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</si>
  <si>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</si>
  <si>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</si>
  <si>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</si>
  <si>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</si>
  <si>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</si>
  <si>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</si>
  <si>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</si>
  <si>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</si>
  <si>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</si>
  <si>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</si>
  <si>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</si>
  <si>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</si>
  <si>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</si>
  <si>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</si>
  <si>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</si>
  <si>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</si>
  <si>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</si>
  <si>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</si>
  <si>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</si>
  <si>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</si>
  <si>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</si>
  <si>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</si>
  <si>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</si>
  <si>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</si>
  <si>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</si>
  <si>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</si>
  <si>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</si>
  <si>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</si>
  <si>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</si>
  <si>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</si>
  <si>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</si>
  <si>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</si>
  <si>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</si>
  <si>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</si>
  <si>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</si>
  <si>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</si>
  <si>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</si>
  <si>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</si>
  <si>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</si>
  <si>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</si>
  <si>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</si>
  <si>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</si>
  <si>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</si>
  <si>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</si>
  <si>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</si>
  <si>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</si>
  <si>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</si>
  <si>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</si>
  <si>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</si>
  <si>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</si>
  <si>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</si>
  <si>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</si>
  <si>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</si>
  <si>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</si>
  <si>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</si>
  <si>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</si>
  <si>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</si>
  <si>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</si>
  <si>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</si>
  <si>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</si>
  <si>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</si>
  <si>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</si>
  <si>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</si>
  <si>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</si>
  <si>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</si>
  <si>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</si>
  <si>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</si>
  <si>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</si>
  <si>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</si>
  <si>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</si>
  <si>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</si>
  <si>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</si>
  <si>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</si>
  <si>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</si>
  <si>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</si>
  <si>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</si>
  <si>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</si>
  <si>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</si>
  <si>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</si>
  <si>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</si>
  <si>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</si>
  <si>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</si>
  <si>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</si>
  <si>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</si>
  <si>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</si>
  <si>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</si>
  <si>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</si>
  <si>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</si>
  <si>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</si>
  <si>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</si>
  <si>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</si>
  <si>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</si>
  <si>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</si>
  <si>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</si>
  <si>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</si>
  <si>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</si>
  <si>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</si>
  <si>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</si>
  <si>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</si>
  <si>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</si>
  <si>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</si>
  <si>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</si>
  <si>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</si>
  <si>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</si>
  <si>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</si>
  <si>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</si>
  <si>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</si>
  <si>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</si>
  <si>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</si>
  <si>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</si>
  <si>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</si>
  <si>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</si>
  <si>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</si>
  <si>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</si>
  <si>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</si>
  <si>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</si>
  <si>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</si>
  <si>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</si>
  <si>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</si>
  <si>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</si>
  <si>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</si>
  <si>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</si>
  <si>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</si>
  <si>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</si>
  <si>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</si>
  <si>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</si>
  <si>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</si>
  <si>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</si>
  <si>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</si>
  <si>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</si>
  <si>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</si>
  <si>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</si>
  <si>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</si>
  <si>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</si>
  <si>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</si>
  <si>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</si>
  <si>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</si>
  <si>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</si>
  <si>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</si>
  <si>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</si>
  <si>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</si>
  <si>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</si>
  <si>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</si>
  <si>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</si>
  <si>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</si>
  <si>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</si>
  <si>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</si>
  <si>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</si>
  <si>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</si>
  <si>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</si>
  <si>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</si>
  <si>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</si>
  <si>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</si>
  <si>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</si>
  <si>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</si>
  <si>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</si>
  <si>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</si>
  <si>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</si>
  <si>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</si>
  <si>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</si>
  <si>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</si>
  <si>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</si>
  <si>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</si>
  <si>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</si>
  <si>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</si>
  <si>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</si>
  <si>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</si>
  <si>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</si>
  <si>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</si>
  <si>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</si>
  <si>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</si>
  <si>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</si>
  <si>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</si>
  <si>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</si>
  <si>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</si>
  <si>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</si>
  <si>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</si>
  <si>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</si>
  <si>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</si>
  <si>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</si>
  <si>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</si>
  <si>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</si>
  <si>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</si>
  <si>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</si>
  <si>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</si>
  <si>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</si>
  <si>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</si>
  <si>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</si>
  <si>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</si>
  <si>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</si>
  <si>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</si>
  <si>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</si>
  <si>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</si>
  <si>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</si>
  <si>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</si>
  <si>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</si>
  <si>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</si>
  <si>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</si>
  <si>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</si>
  <si>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</si>
  <si>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</si>
  <si>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</si>
  <si>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</si>
  <si>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</si>
  <si>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</si>
  <si>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</si>
  <si>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</si>
  <si>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</si>
  <si>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</si>
  <si>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</si>
  <si>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</si>
  <si>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</si>
  <si>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</si>
  <si>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</si>
  <si>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</si>
  <si>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</si>
  <si>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</si>
  <si>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</si>
  <si>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</si>
  <si>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</si>
  <si>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</si>
  <si>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</si>
  <si>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</si>
  <si>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</si>
  <si>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</si>
  <si>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</si>
  <si>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</si>
  <si>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</si>
  <si>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</si>
  <si>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</si>
  <si>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</si>
  <si>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</si>
  <si>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</si>
  <si>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</si>
  <si>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</si>
  <si>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</si>
  <si>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</si>
  <si>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</si>
  <si>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</si>
  <si>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</si>
  <si>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</si>
  <si>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</si>
  <si>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</si>
  <si>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</si>
  <si>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</si>
  <si>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</si>
  <si>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</si>
  <si>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</si>
  <si>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</si>
  <si>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</si>
  <si>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</si>
  <si>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</si>
  <si>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</si>
  <si>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</si>
  <si>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</si>
  <si>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</si>
  <si>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</si>
  <si>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</si>
  <si>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</si>
  <si>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</si>
  <si>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</si>
  <si>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</si>
  <si>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</si>
  <si>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</si>
  <si>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</si>
  <si>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</si>
  <si>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</si>
  <si>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</si>
  <si>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</si>
  <si>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</si>
  <si>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</si>
  <si>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</si>
  <si>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</si>
  <si>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</si>
  <si>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</si>
  <si>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</si>
  <si>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</si>
  <si>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</si>
  <si>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</si>
  <si>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</si>
  <si>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</si>
  <si>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</si>
  <si>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</si>
  <si>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</si>
  <si>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</si>
  <si>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</si>
  <si>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</si>
  <si>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</si>
  <si>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</si>
  <si>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</si>
  <si>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</si>
  <si>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</si>
  <si>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</si>
  <si>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</si>
  <si>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</si>
  <si>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</si>
  <si>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</si>
  <si>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</si>
  <si>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</si>
  <si>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</si>
  <si>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</si>
  <si>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</si>
  <si>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</si>
  <si>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</si>
  <si>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</si>
  <si>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</si>
  <si>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</si>
  <si>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</si>
  <si>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</si>
  <si>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</si>
  <si>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</si>
  <si>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</si>
  <si>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</si>
  <si>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</si>
  <si>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</si>
  <si>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</si>
  <si>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</si>
  <si>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</si>
  <si>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</si>
  <si>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</si>
  <si>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</si>
  <si>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</si>
  <si>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</si>
  <si>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</si>
  <si>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</si>
  <si>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</si>
  <si>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</si>
  <si>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</si>
  <si>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</si>
  <si>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</si>
  <si>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</si>
  <si>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</si>
  <si>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</si>
  <si>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</si>
  <si>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</si>
  <si>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</si>
  <si>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</si>
  <si>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</si>
  <si>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</si>
  <si>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</si>
  <si>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</si>
  <si>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</si>
  <si>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</si>
  <si>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</si>
  <si>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</si>
  <si>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</si>
  <si>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</si>
  <si>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</si>
  <si>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</si>
  <si>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</si>
  <si>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</si>
  <si>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</si>
  <si>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</si>
  <si>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</si>
  <si>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</si>
  <si>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</si>
  <si>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</si>
  <si>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</si>
  <si>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</si>
  <si>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</si>
  <si>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</si>
  <si>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</si>
  <si>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</si>
  <si>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</si>
  <si>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</si>
  <si>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</si>
  <si>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</si>
  <si>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</si>
  <si>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</si>
  <si>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</si>
  <si>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</si>
  <si>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</si>
  <si>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</si>
  <si>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</si>
  <si>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</si>
  <si>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</si>
  <si>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</si>
  <si>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</si>
  <si>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</si>
  <si>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</si>
  <si>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</si>
  <si>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</si>
  <si>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</si>
  <si>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</si>
  <si>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</si>
  <si>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</si>
  <si>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</si>
  <si>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</si>
  <si>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</si>
  <si>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</si>
  <si>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</si>
  <si>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</si>
  <si>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</si>
  <si>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</si>
  <si>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</si>
  <si>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</si>
  <si>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</si>
  <si>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</si>
  <si>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</si>
  <si>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</si>
  <si>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</si>
  <si>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</si>
  <si>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</si>
  <si>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</si>
  <si>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</si>
  <si>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</si>
  <si>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</si>
  <si>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</si>
  <si>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</si>
  <si>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</si>
  <si>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</si>
  <si>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</si>
  <si>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</si>
  <si>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</si>
  <si>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</si>
  <si>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</si>
  <si>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</si>
  <si>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</si>
  <si>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</si>
  <si>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</si>
  <si>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</si>
  <si>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</si>
  <si>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</si>
  <si>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</si>
  <si>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</si>
  <si>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</si>
  <si>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</si>
  <si>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</si>
  <si>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</si>
  <si>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</si>
  <si>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</si>
  <si>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</si>
  <si>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</si>
  <si>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</si>
  <si>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</si>
  <si>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</si>
  <si>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</si>
  <si>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</si>
  <si>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</si>
  <si>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</si>
  <si>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</si>
  <si>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</si>
  <si>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</si>
  <si>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</si>
  <si>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</si>
  <si>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</si>
  <si>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</si>
  <si>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</si>
  <si>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</si>
  <si>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</si>
  <si>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</si>
  <si>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</si>
  <si>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</si>
  <si>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</si>
  <si>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</si>
  <si>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</si>
  <si>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</si>
  <si>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</si>
  <si>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</si>
  <si>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</si>
  <si>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</si>
  <si>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</si>
  <si>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</si>
  <si>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</si>
  <si>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</si>
  <si>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</si>
  <si>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</si>
  <si>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</si>
  <si>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</si>
  <si>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</si>
  <si>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</si>
  <si>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</si>
  <si>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</si>
  <si>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</si>
  <si>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</si>
  <si>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</si>
  <si>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</si>
  <si>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</si>
  <si>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</si>
  <si>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</si>
  <si>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</si>
  <si>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</si>
  <si>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</si>
  <si>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</si>
  <si>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</si>
  <si>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</si>
  <si>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</si>
  <si>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</si>
  <si>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</si>
  <si>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</si>
  <si>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</si>
  <si>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</si>
  <si>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</si>
  <si>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</si>
  <si>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</si>
  <si>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</si>
  <si>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</si>
  <si>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</si>
  <si>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</si>
  <si>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</si>
  <si>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</si>
  <si>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</si>
  <si>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</si>
  <si>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</si>
  <si>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</si>
  <si>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</si>
  <si>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</si>
  <si>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</si>
  <si>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</si>
  <si>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</si>
  <si>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</si>
  <si>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</si>
  <si>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</si>
  <si>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</si>
  <si>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</si>
  <si>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</si>
  <si>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</si>
  <si>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</si>
  <si>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</si>
  <si>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</si>
  <si>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</si>
  <si>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</si>
  <si>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</si>
  <si>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</si>
  <si>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</si>
  <si>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</si>
  <si>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</si>
  <si>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</si>
  <si>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</si>
  <si>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</si>
  <si>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</si>
  <si>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</si>
  <si>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</si>
  <si>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</si>
  <si>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</si>
  <si>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</si>
  <si>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</si>
  <si>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</si>
  <si>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</si>
  <si>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</si>
  <si>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</si>
  <si>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</si>
  <si>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</si>
  <si>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</si>
  <si>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</si>
  <si>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</si>
  <si>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</si>
  <si>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</si>
  <si>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</si>
  <si>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</si>
  <si>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</si>
  <si>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</si>
  <si>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</si>
  <si>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</si>
  <si>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</si>
  <si>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</si>
  <si>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</si>
  <si>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</si>
  <si>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</si>
  <si>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</si>
  <si>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</si>
  <si>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</si>
  <si>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</si>
  <si>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</si>
  <si>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</si>
  <si>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</si>
  <si>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</si>
  <si>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</si>
  <si>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</si>
  <si>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</si>
  <si>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</si>
  <si>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</si>
  <si>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</si>
  <si>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</si>
  <si>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</si>
  <si>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</si>
  <si>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</si>
  <si>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</si>
  <si>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</si>
  <si>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</si>
  <si>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</si>
  <si>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</si>
  <si>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</si>
  <si>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</si>
  <si>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</si>
  <si>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</si>
  <si>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</si>
  <si>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</si>
  <si>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</si>
  <si>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</si>
  <si>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</si>
  <si>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</si>
  <si>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</si>
  <si>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</si>
  <si>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</si>
  <si>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</si>
  <si>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</si>
  <si>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</si>
  <si>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</si>
  <si>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</si>
  <si>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</si>
  <si>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</si>
  <si>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</si>
  <si>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</si>
  <si>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</si>
  <si>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</si>
  <si>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</si>
  <si>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</si>
  <si>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</si>
  <si>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</si>
  <si>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</si>
  <si>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</si>
  <si>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</si>
  <si>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</si>
  <si>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</si>
  <si>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</si>
  <si>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</si>
  <si>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</si>
  <si>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</si>
  <si>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</si>
  <si>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</si>
  <si>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</si>
  <si>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</si>
  <si>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</si>
  <si>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</si>
  <si>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</si>
  <si>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</si>
  <si>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</si>
  <si>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</si>
  <si>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</si>
  <si>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</si>
  <si>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</si>
  <si>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</si>
  <si>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</si>
  <si>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</si>
  <si>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</si>
  <si>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</si>
  <si>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</si>
  <si>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</si>
  <si>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</si>
  <si>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</si>
  <si>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</si>
  <si>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</si>
  <si>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</si>
  <si>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</si>
  <si>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</si>
  <si>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</si>
  <si>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</si>
  <si>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</si>
  <si>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</si>
  <si>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</si>
  <si>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</si>
  <si>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</si>
  <si>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</si>
  <si>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</si>
  <si>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</si>
  <si>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</si>
  <si>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</si>
  <si>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</si>
  <si>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</si>
  <si>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</si>
  <si>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</si>
  <si>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</si>
  <si>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</si>
  <si>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</si>
  <si>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</si>
  <si>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</si>
  <si>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</si>
  <si>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</si>
  <si>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</si>
  <si>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</si>
  <si>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</si>
  <si>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</si>
  <si>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</si>
  <si>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</si>
  <si>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</si>
  <si>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</si>
  <si>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</si>
  <si>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</si>
  <si>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</si>
  <si>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</si>
  <si>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</si>
  <si>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</si>
  <si>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</si>
  <si>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</si>
  <si>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</si>
  <si>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</si>
  <si>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</si>
  <si>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</si>
  <si>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</si>
  <si>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</si>
  <si>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</si>
  <si>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</si>
  <si>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</si>
  <si>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</si>
  <si>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</si>
  <si>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</si>
  <si>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</si>
  <si>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</si>
  <si>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</si>
  <si>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</si>
  <si>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</si>
  <si>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</si>
  <si>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</si>
  <si>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</si>
  <si>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</si>
  <si>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</si>
  <si>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</si>
  <si>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</si>
  <si>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</si>
  <si>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</si>
  <si>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</si>
  <si>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</si>
  <si>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</si>
  <si>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</si>
  <si>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</si>
  <si>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</si>
  <si>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</si>
  <si>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</si>
  <si>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</si>
  <si>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</si>
  <si>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</si>
  <si>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</si>
  <si>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</si>
  <si>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</si>
  <si>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</si>
  <si>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</si>
  <si>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</si>
  <si>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</si>
  <si>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</si>
  <si>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</si>
  <si>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</si>
  <si>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</si>
  <si>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</si>
  <si>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</si>
  <si>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</si>
  <si>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</si>
  <si>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</si>
  <si>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</si>
  <si>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</si>
  <si>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</si>
  <si>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</si>
  <si>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</si>
  <si>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</si>
  <si>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</si>
  <si>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</si>
  <si>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</si>
  <si>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</si>
  <si>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</si>
  <si>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</si>
  <si>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</si>
  <si>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</si>
  <si>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</si>
  <si>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</si>
  <si>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</si>
  <si>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</si>
  <si>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</si>
  <si>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</si>
  <si>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</si>
  <si>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</si>
  <si>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</si>
  <si>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</si>
  <si>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</si>
  <si>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</si>
  <si>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</si>
  <si>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</si>
  <si>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</si>
  <si>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</si>
  <si>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</si>
  <si>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</si>
  <si>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</si>
  <si>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</si>
  <si>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</si>
  <si>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</si>
  <si>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</si>
  <si>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</si>
  <si>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</si>
  <si>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</si>
  <si>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</si>
  <si>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</si>
  <si>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</si>
  <si>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</si>
  <si>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</si>
  <si>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</si>
  <si>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</si>
  <si>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</si>
  <si>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</si>
  <si>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</si>
  <si>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</si>
  <si>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</si>
  <si>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</si>
  <si>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</si>
  <si>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</si>
  <si>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</si>
  <si>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</si>
  <si>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</si>
  <si>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</si>
  <si>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</si>
  <si>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</si>
  <si>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</si>
  <si>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</si>
  <si>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</si>
  <si>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</si>
  <si>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</si>
  <si>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</si>
  <si>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</si>
  <si>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</si>
  <si>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</si>
  <si>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</si>
  <si>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</si>
  <si>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</si>
  <si>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</si>
  <si>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</si>
  <si>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</si>
  <si>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</si>
  <si>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</si>
  <si>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</si>
  <si>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</si>
  <si>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</si>
  <si>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</si>
  <si>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</si>
  <si>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</si>
  <si>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</si>
  <si>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</si>
  <si>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</si>
  <si>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</si>
  <si>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</si>
  <si>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</si>
  <si>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</si>
  <si>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</si>
  <si>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</si>
  <si>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</si>
  <si>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</si>
  <si>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</si>
  <si>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</si>
  <si>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</si>
  <si>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</si>
  <si>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</si>
  <si>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</si>
  <si>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</si>
  <si>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</si>
  <si>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</si>
  <si>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</si>
  <si>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</si>
  <si>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</si>
  <si>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</si>
  <si>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</si>
  <si>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</si>
  <si>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</si>
  <si>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</si>
  <si>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</si>
  <si>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</si>
  <si>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</si>
  <si>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</si>
  <si>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</si>
  <si>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</si>
  <si>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</si>
  <si>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</si>
  <si>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</si>
  <si>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</si>
  <si>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</si>
  <si>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</si>
  <si>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</si>
  <si>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</si>
  <si>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</si>
  <si>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</si>
  <si>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</si>
  <si>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</si>
  <si>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</si>
  <si>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</si>
  <si>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</si>
  <si>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</si>
  <si>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</si>
  <si>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</si>
  <si>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</si>
  <si>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</si>
  <si>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</si>
  <si>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</si>
  <si>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</si>
  <si>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</si>
  <si>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</si>
  <si>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</si>
  <si>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</si>
  <si>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</si>
  <si>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</si>
  <si>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</si>
  <si>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</si>
  <si>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</si>
  <si>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</si>
  <si>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</si>
  <si>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</si>
  <si>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</si>
  <si>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</si>
  <si>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</si>
  <si>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</si>
  <si>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</si>
  <si>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</si>
  <si>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</si>
  <si>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</si>
  <si>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</si>
  <si>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</si>
  <si>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</si>
  <si>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</si>
  <si>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</si>
  <si>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</si>
  <si>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</si>
  <si>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</si>
  <si>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</si>
  <si>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</si>
  <si>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</si>
  <si>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</si>
  <si>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</si>
  <si>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</si>
  <si>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</si>
  <si>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</si>
  <si>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</si>
  <si>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</si>
  <si>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</si>
  <si>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</si>
  <si>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</si>
  <si>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</si>
  <si>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</si>
  <si>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</si>
  <si>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</si>
  <si>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</si>
  <si>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</si>
  <si>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</si>
  <si>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</si>
  <si>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</si>
  <si>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</si>
  <si>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</si>
  <si>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</si>
  <si>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</si>
  <si>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</si>
  <si>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</si>
  <si>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</si>
  <si>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</si>
  <si>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</si>
  <si>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</si>
  <si>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</si>
  <si>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</si>
  <si>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</si>
  <si>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</si>
  <si>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</si>
  <si>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</si>
  <si>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</si>
  <si>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</si>
  <si>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</si>
  <si>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</si>
  <si>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</si>
  <si>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</si>
  <si>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</si>
  <si>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</si>
  <si>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</si>
  <si>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</si>
  <si>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</si>
  <si>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</si>
  <si>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</si>
  <si>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</si>
  <si>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</si>
  <si>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</si>
  <si>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</si>
  <si>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</si>
  <si>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</si>
  <si>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</si>
  <si>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</si>
  <si>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</si>
  <si>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</si>
  <si>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</si>
  <si>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</si>
  <si>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</si>
  <si>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</si>
  <si>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</si>
  <si>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</si>
  <si>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</si>
  <si>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</si>
  <si>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</si>
  <si>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</si>
  <si>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</si>
  <si>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</si>
  <si>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</si>
  <si>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</si>
  <si>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</si>
  <si>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</si>
  <si>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</si>
  <si>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</si>
  <si>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</si>
  <si>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</si>
  <si>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</si>
  <si>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</si>
  <si>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</si>
  <si>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</si>
  <si>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</si>
  <si>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</si>
  <si>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</si>
  <si>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</si>
  <si>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</si>
  <si>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</si>
  <si>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</si>
  <si>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</si>
  <si>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</si>
  <si>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</si>
  <si>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</si>
  <si>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</si>
  <si>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</si>
  <si>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</si>
  <si>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</si>
  <si>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</si>
  <si>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</si>
  <si>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</si>
  <si>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</si>
  <si>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</si>
  <si>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</si>
  <si>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</si>
  <si>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</si>
  <si>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</si>
  <si>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</si>
  <si>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</si>
  <si>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</si>
  <si>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</si>
  <si>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</si>
  <si>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</si>
  <si>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</si>
  <si>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</si>
  <si>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</si>
  <si>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</si>
  <si>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</si>
  <si>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</si>
  <si>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</si>
  <si>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</si>
  <si>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</si>
  <si>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</si>
  <si>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</si>
  <si>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</si>
  <si>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</si>
  <si>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</si>
  <si>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</si>
  <si>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</si>
  <si>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</si>
  <si>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</si>
  <si>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</si>
  <si>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</si>
  <si>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</si>
  <si>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</si>
  <si>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</si>
  <si>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</si>
  <si>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</si>
  <si>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</si>
  <si>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</si>
  <si>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</si>
  <si>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</si>
  <si>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</si>
  <si>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</si>
  <si>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</si>
  <si>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</si>
  <si>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</si>
  <si>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</si>
  <si>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</si>
  <si>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</si>
  <si>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</si>
  <si>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</si>
  <si>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</si>
  <si>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</si>
  <si>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</si>
  <si>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</si>
  <si>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</si>
  <si>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</si>
  <si>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</si>
  <si>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</si>
  <si>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</si>
  <si>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</si>
  <si>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</si>
  <si>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</si>
  <si>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</si>
  <si>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</si>
  <si>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</si>
  <si>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</si>
  <si>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</si>
  <si>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</si>
  <si>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</si>
  <si>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</si>
  <si>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</si>
  <si>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</si>
  <si>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</si>
  <si>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</si>
  <si>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</si>
  <si>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</si>
  <si>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</si>
  <si>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</si>
  <si>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</si>
  <si>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</si>
  <si>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</si>
  <si>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</si>
  <si>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</si>
  <si>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</si>
  <si>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</si>
  <si>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</si>
  <si>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</si>
  <si>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</si>
  <si>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</si>
  <si>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</si>
  <si>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</si>
  <si>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</si>
  <si>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</si>
  <si>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</si>
  <si>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</si>
  <si>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</si>
  <si>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</si>
  <si>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</si>
  <si>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</si>
  <si>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</si>
  <si>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</si>
  <si>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</si>
  <si>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</si>
  <si>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</si>
  <si>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</si>
  <si>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</si>
  <si>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</si>
  <si>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</si>
  <si>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</si>
  <si>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</si>
  <si>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</si>
  <si>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</si>
  <si>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</si>
  <si>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</si>
  <si>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</si>
  <si>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</si>
  <si>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</si>
  <si>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</si>
  <si>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</si>
  <si>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</si>
  <si>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</si>
  <si>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</si>
  <si>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</si>
  <si>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</si>
  <si>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</si>
  <si>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</si>
  <si>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</si>
  <si>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</si>
  <si>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</si>
  <si>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</si>
  <si>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</si>
  <si>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</si>
  <si>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</si>
  <si>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</si>
  <si>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</si>
  <si>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</si>
  <si>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</si>
  <si>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</si>
  <si>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</si>
  <si>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</si>
  <si>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</si>
  <si>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</si>
  <si>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</si>
  <si>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</si>
  <si>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</si>
  <si>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</si>
  <si>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</si>
  <si>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</si>
  <si>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</si>
  <si>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</si>
  <si>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</si>
  <si>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</si>
  <si>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</si>
  <si>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</si>
  <si>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</si>
  <si>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</si>
  <si>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</si>
  <si>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</si>
  <si>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</si>
  <si>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</si>
  <si>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</si>
  <si>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</si>
  <si>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</si>
  <si>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</si>
  <si>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</si>
  <si>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</si>
  <si>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</si>
  <si>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</si>
  <si>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</si>
  <si>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</si>
  <si>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</si>
  <si>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</si>
  <si>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</si>
  <si>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</si>
  <si>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</si>
  <si>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</si>
  <si>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</si>
  <si>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</si>
  <si>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</si>
  <si>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</si>
  <si>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</si>
  <si>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</si>
  <si>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</si>
  <si>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</si>
  <si>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</si>
  <si>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</si>
  <si>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</si>
  <si>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</si>
  <si>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</si>
  <si>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</si>
  <si>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</si>
  <si>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</si>
  <si>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</si>
  <si>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</si>
  <si>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</si>
  <si>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</si>
  <si>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</si>
  <si>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</si>
  <si>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</si>
  <si>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</si>
  <si>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</si>
  <si>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</si>
  <si>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</si>
  <si>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</si>
  <si>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</si>
  <si>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</si>
  <si>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</si>
  <si>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</si>
  <si>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</si>
  <si>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</si>
  <si>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</si>
  <si>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</si>
  <si>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</si>
  <si>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</si>
  <si>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</si>
  <si>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</si>
  <si>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</si>
  <si>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</si>
  <si>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</si>
  <si>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</si>
  <si>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</si>
  <si>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</si>
  <si>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</si>
  <si>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</si>
  <si>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</si>
  <si>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</si>
  <si>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</si>
  <si>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</si>
  <si>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</si>
  <si>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</si>
  <si>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</si>
  <si>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</si>
  <si>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</si>
  <si>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</si>
  <si>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</si>
  <si>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</si>
  <si>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</si>
  <si>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</si>
  <si>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</si>
  <si>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</si>
  <si>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</si>
  <si>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</si>
  <si>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</si>
  <si>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</si>
  <si>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</si>
  <si>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</si>
  <si>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</si>
  <si>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</si>
  <si>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</si>
  <si>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</si>
  <si>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</si>
  <si>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</si>
  <si>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</si>
  <si>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</si>
  <si>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</si>
  <si>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</si>
  <si>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</si>
  <si>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</si>
  <si>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</si>
  <si>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</si>
  <si>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</si>
  <si>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</si>
  <si>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</si>
  <si>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</si>
  <si>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</si>
  <si>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</si>
  <si>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</si>
  <si>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</si>
  <si>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</si>
  <si>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</si>
  <si>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</si>
  <si>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</si>
  <si>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</si>
  <si>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</si>
  <si>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</si>
  <si>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</si>
  <si>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</si>
  <si>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</si>
  <si>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</si>
  <si>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</si>
  <si>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</si>
  <si>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</si>
  <si>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</si>
  <si>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</si>
  <si>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</si>
  <si>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</si>
  <si>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</si>
  <si>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</si>
  <si>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</si>
  <si>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</si>
  <si>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</si>
  <si>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</si>
  <si>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</si>
  <si>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</si>
  <si>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</si>
  <si>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</si>
  <si>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</si>
  <si>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</si>
  <si>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</si>
  <si>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</si>
  <si>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</si>
  <si>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</si>
  <si>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</si>
  <si>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</si>
  <si>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</si>
  <si>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</si>
  <si>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</si>
  <si>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</si>
  <si>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</si>
  <si>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</si>
  <si>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</si>
  <si>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</si>
  <si>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</si>
  <si>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</si>
  <si>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</si>
  <si>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</si>
  <si>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</si>
  <si>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</si>
  <si>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</si>
  <si>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</si>
  <si>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</si>
  <si>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</si>
  <si>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</si>
  <si>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</si>
  <si>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</si>
  <si>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</si>
  <si>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</si>
  <si>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</si>
  <si>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</si>
  <si>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</si>
  <si>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</si>
  <si>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</si>
  <si>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</si>
  <si>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</si>
  <si>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</si>
  <si>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</si>
  <si>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</si>
  <si>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</si>
  <si>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</si>
  <si>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</si>
  <si>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</si>
  <si>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</si>
  <si>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</si>
  <si>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</si>
  <si>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</si>
  <si>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</si>
  <si>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</si>
  <si>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</si>
  <si>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</si>
  <si>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</si>
  <si>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</si>
  <si>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</si>
  <si>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</si>
  <si>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</si>
  <si>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</si>
  <si>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</si>
  <si>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</si>
  <si>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</si>
  <si>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</si>
  <si>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</si>
  <si>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</si>
  <si>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</si>
  <si>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</si>
  <si>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</si>
  <si>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</si>
  <si>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</si>
  <si>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</si>
  <si>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</si>
  <si>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</si>
  <si>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</si>
  <si>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</si>
  <si>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</si>
  <si>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</si>
  <si>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</si>
  <si>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</si>
  <si>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</si>
  <si>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</si>
  <si>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</si>
  <si>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</si>
  <si>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</si>
  <si>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</si>
  <si>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</si>
  <si>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</si>
  <si>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</si>
  <si>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</si>
  <si>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</si>
  <si>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</si>
  <si>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</si>
  <si>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</si>
  <si>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</si>
  <si>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</si>
  <si>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</si>
  <si>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</si>
  <si>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</si>
  <si>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</si>
  <si>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</si>
  <si>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</si>
  <si>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</si>
  <si>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</si>
  <si>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</si>
  <si>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</si>
  <si>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</si>
  <si>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</si>
  <si>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</si>
  <si>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</si>
  <si>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</si>
  <si>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</si>
  <si>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</si>
  <si>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</si>
  <si>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</si>
  <si>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</si>
  <si>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</si>
  <si>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</si>
  <si>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</si>
  <si>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</si>
  <si>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</si>
  <si>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</si>
  <si>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</si>
  <si>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</si>
  <si>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</si>
  <si>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</si>
  <si>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</si>
  <si>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</si>
  <si>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</si>
  <si>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</si>
  <si>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</si>
  <si>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</si>
  <si>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</si>
  <si>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</si>
  <si>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</si>
  <si>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</si>
  <si>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</si>
  <si>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</si>
  <si>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</si>
  <si>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</si>
  <si>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</si>
  <si>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</si>
  <si>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</si>
  <si>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</si>
  <si>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</si>
  <si>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</si>
  <si>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</si>
  <si>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</si>
  <si>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</si>
  <si>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</si>
  <si>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</si>
  <si>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</si>
  <si>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</si>
  <si>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</si>
  <si>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</si>
  <si>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</si>
  <si>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</si>
  <si>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</si>
  <si>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</si>
  <si>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</si>
  <si>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</si>
  <si>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</si>
  <si>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</si>
  <si>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</si>
  <si>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</si>
  <si>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</si>
  <si>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</si>
  <si>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</si>
  <si>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</si>
  <si>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</si>
  <si>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</si>
  <si>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</si>
  <si>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</si>
  <si>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</si>
  <si>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</si>
  <si>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</si>
  <si>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</si>
  <si>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</si>
  <si>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</si>
  <si>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</si>
  <si>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</si>
  <si>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</si>
  <si>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</si>
  <si>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</si>
  <si>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</si>
  <si>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</si>
  <si>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</si>
  <si>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</si>
  <si>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</si>
  <si>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</si>
  <si>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</si>
  <si>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</si>
  <si>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</si>
  <si>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</si>
  <si>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</si>
  <si>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</si>
  <si>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</si>
  <si>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</si>
  <si>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</si>
  <si>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</si>
  <si>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</si>
  <si>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</si>
  <si>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</si>
  <si>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</si>
  <si>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</si>
  <si>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</si>
  <si>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</si>
  <si>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</si>
  <si>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</si>
  <si>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</si>
  <si>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</si>
  <si>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</si>
  <si>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</si>
  <si>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</si>
  <si>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</si>
  <si>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</si>
  <si>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</si>
  <si>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</si>
  <si>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</si>
  <si>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</si>
  <si>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</si>
  <si>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</si>
  <si>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</si>
  <si>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</si>
  <si>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</si>
  <si>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</si>
  <si>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</si>
  <si>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</si>
  <si>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</si>
  <si>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</si>
  <si>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</si>
  <si>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</si>
  <si>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</si>
  <si>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</si>
  <si>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</si>
  <si>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</si>
  <si>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</si>
  <si>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</si>
  <si>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</si>
  <si>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</si>
  <si>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</si>
  <si>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</si>
  <si>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</si>
  <si>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</si>
  <si>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</si>
  <si>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</si>
  <si>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</si>
  <si>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</si>
  <si>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</si>
  <si>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</si>
  <si>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</si>
  <si>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</si>
  <si>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</si>
  <si>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</si>
  <si>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</si>
  <si>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</si>
  <si>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</si>
  <si>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</si>
  <si>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</si>
  <si>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</si>
  <si>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</si>
  <si>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</si>
  <si>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</si>
  <si>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</si>
  <si>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</si>
  <si>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</si>
  <si>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</si>
  <si>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</si>
  <si>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</si>
  <si>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</si>
  <si>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</si>
  <si>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</si>
  <si>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</si>
  <si>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</si>
  <si>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</si>
  <si>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</si>
  <si>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</si>
  <si>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</si>
  <si>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</si>
  <si>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</si>
  <si>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</si>
  <si>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</si>
  <si>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</si>
  <si>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</si>
  <si>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</si>
  <si>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</si>
  <si>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</si>
  <si>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</si>
  <si>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</si>
  <si>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</si>
  <si>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</si>
  <si>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</si>
  <si>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</si>
  <si>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</si>
  <si>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</si>
  <si>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</si>
  <si>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</si>
  <si>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</si>
  <si>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</si>
  <si>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</si>
  <si>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</si>
  <si>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</si>
  <si>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</si>
  <si>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</si>
  <si>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</si>
  <si>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</si>
  <si>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</si>
  <si>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</si>
  <si>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</si>
  <si>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</si>
  <si>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</si>
  <si>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</si>
  <si>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</si>
  <si>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</si>
  <si>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</si>
  <si>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</si>
  <si>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</si>
  <si>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</si>
  <si>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</si>
  <si>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</si>
  <si>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</si>
  <si>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</si>
  <si>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</si>
  <si>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</si>
  <si>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</si>
  <si>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</si>
  <si>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</si>
  <si>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</si>
  <si>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</si>
  <si>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</si>
  <si>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</si>
  <si>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</si>
  <si>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</si>
  <si>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</si>
  <si>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</si>
  <si>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</si>
  <si>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</si>
  <si>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</si>
  <si>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</si>
  <si>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</si>
  <si>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</si>
  <si>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</si>
  <si>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</si>
  <si>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</si>
  <si>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</si>
  <si>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</si>
  <si>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</si>
  <si>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</si>
  <si>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</si>
  <si>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</si>
  <si>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</si>
  <si>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</si>
  <si>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</si>
  <si>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</si>
  <si>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</si>
  <si>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</si>
  <si>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</si>
  <si>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</si>
  <si>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</si>
  <si>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</si>
  <si>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</si>
  <si>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</si>
  <si>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</si>
  <si>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</si>
  <si>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</si>
  <si>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</si>
  <si>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</si>
  <si>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</si>
  <si>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</si>
  <si>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</si>
  <si>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</si>
  <si>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</si>
  <si>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</si>
  <si>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</si>
  <si>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</si>
  <si>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</si>
  <si>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</si>
  <si>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</si>
  <si>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</si>
  <si>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</si>
  <si>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</si>
  <si>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</si>
  <si>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</si>
  <si>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</si>
  <si>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</si>
  <si>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</si>
  <si>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</si>
  <si>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</si>
  <si>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</si>
  <si>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</si>
  <si>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</si>
  <si>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</si>
  <si>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</si>
  <si>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</si>
  <si>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</si>
  <si>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</si>
  <si>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</si>
  <si>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</si>
  <si>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</si>
  <si>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</si>
  <si>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</si>
  <si>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</si>
  <si>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</si>
  <si>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</si>
  <si>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</si>
  <si>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</si>
  <si>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</si>
  <si>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</si>
  <si>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</si>
  <si>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</si>
  <si>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</si>
  <si>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</si>
  <si>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</si>
  <si>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</si>
  <si>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</si>
  <si>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</si>
  <si>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</si>
  <si>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</si>
  <si>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</si>
  <si>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</si>
  <si>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</si>
  <si>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</si>
  <si>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</si>
  <si>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</si>
  <si>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</si>
  <si>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</si>
  <si>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</si>
  <si>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</si>
  <si>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</si>
  <si>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</si>
  <si>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</si>
  <si>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</si>
  <si>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</si>
  <si>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</si>
  <si>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</si>
  <si>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</si>
  <si>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</si>
  <si>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</si>
  <si>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</si>
  <si>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</si>
  <si>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</si>
  <si>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</si>
  <si>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</si>
  <si>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</si>
  <si>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</si>
  <si>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</si>
  <si>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</si>
  <si>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</si>
  <si>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</si>
  <si>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</si>
  <si>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</si>
  <si>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</si>
  <si>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</si>
  <si>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</si>
  <si>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</si>
  <si>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</si>
  <si>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</si>
  <si>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</si>
  <si>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</si>
  <si>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</si>
  <si>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</si>
  <si>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</si>
  <si>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</si>
  <si>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</si>
  <si>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</si>
  <si>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</si>
  <si>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</si>
  <si>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</si>
  <si>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</si>
  <si>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</si>
  <si>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</si>
  <si>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</si>
  <si>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</si>
  <si>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</si>
  <si>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</si>
  <si>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</si>
  <si>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</si>
  <si>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</si>
  <si>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</si>
  <si>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</si>
  <si>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</si>
  <si>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</si>
  <si>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</si>
  <si>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</si>
  <si>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</si>
  <si>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</si>
  <si>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</si>
  <si>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</si>
  <si>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</si>
  <si>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</si>
  <si>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</si>
  <si>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</si>
  <si>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</si>
  <si>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</si>
  <si>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</si>
  <si>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</si>
  <si>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</si>
  <si>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</si>
  <si>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</si>
  <si>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</si>
  <si>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</si>
  <si>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</si>
  <si>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</si>
  <si>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</si>
  <si>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</si>
  <si>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</si>
  <si>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</si>
  <si>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</si>
  <si>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</si>
  <si>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</si>
  <si>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</si>
  <si>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</si>
  <si>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</si>
  <si>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</si>
  <si>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</si>
  <si>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</si>
  <si>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</si>
  <si>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</si>
  <si>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</si>
  <si>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</si>
  <si>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</si>
  <si>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</si>
  <si>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</si>
  <si>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</si>
  <si>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</si>
  <si>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</si>
  <si>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</si>
  <si>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</si>
  <si>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</si>
  <si>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</si>
  <si>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</si>
  <si>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</si>
  <si>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</si>
  <si>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</si>
  <si>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</si>
  <si>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</si>
  <si>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</si>
  <si>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</si>
  <si>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</si>
  <si>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</si>
  <si>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</si>
  <si>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</si>
  <si>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</si>
  <si>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</si>
  <si>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</si>
  <si>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</si>
  <si>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</si>
  <si>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</si>
  <si>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</si>
  <si>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</si>
  <si>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</si>
  <si>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</si>
  <si>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</si>
  <si>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</si>
  <si>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</si>
  <si>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</si>
  <si>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</si>
  <si>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</si>
  <si>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</si>
  <si>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</si>
  <si>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</si>
  <si>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</si>
  <si>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</si>
  <si>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</si>
  <si>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</si>
  <si>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</si>
  <si>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</si>
  <si>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</si>
  <si>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</si>
  <si>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</si>
  <si>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</si>
  <si>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</si>
  <si>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</si>
  <si>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</si>
  <si>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</si>
  <si>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</si>
  <si>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</si>
  <si>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</si>
  <si>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</si>
  <si>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</si>
  <si>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</si>
  <si>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</si>
  <si>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</si>
  <si>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</si>
  <si>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</si>
  <si>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</si>
  <si>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</si>
  <si>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</si>
  <si>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</si>
  <si>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</si>
  <si>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</si>
  <si>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</si>
  <si>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</si>
  <si>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</si>
  <si>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</si>
  <si>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</si>
  <si>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</si>
  <si>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</si>
  <si>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</si>
  <si>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</si>
  <si>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</si>
  <si>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</si>
  <si>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</si>
  <si>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</si>
  <si>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</si>
  <si>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</si>
  <si>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</si>
  <si>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</si>
  <si>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</si>
  <si>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</si>
  <si>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</si>
  <si>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</si>
  <si>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</si>
  <si>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</si>
  <si>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</si>
  <si>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</si>
  <si>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</si>
  <si>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</si>
  <si>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</si>
  <si>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</si>
  <si>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</si>
  <si>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</si>
  <si>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</si>
  <si>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</si>
  <si>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</si>
  <si>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</si>
  <si>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</si>
  <si>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</si>
  <si>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</si>
  <si>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</si>
  <si>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</si>
  <si>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</si>
  <si>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</si>
  <si>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</si>
  <si>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</si>
  <si>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</si>
  <si>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</si>
  <si>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</si>
  <si>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</si>
  <si>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</si>
  <si>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</si>
  <si>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</si>
  <si>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</si>
  <si>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</si>
  <si>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</si>
  <si>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</si>
  <si>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</si>
  <si>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</si>
  <si>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</si>
  <si>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</si>
  <si>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</si>
  <si>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</si>
  <si>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</si>
  <si>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</si>
  <si>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</si>
  <si>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</si>
  <si>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</si>
  <si>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</si>
  <si>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</si>
  <si>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</si>
  <si>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</si>
  <si>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</si>
  <si>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</si>
  <si>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</si>
  <si>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</si>
  <si>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</si>
  <si>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</si>
  <si>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</si>
  <si>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</si>
  <si>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</si>
  <si>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</si>
  <si>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</si>
  <si>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</si>
  <si>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</si>
  <si>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</si>
  <si>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</si>
  <si>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</si>
  <si>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</si>
  <si>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</si>
  <si>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</si>
  <si>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</si>
  <si>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</si>
  <si>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</si>
  <si>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</si>
  <si>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</si>
  <si>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</si>
  <si>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</si>
  <si>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</si>
  <si>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</si>
  <si>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</si>
  <si>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</si>
  <si>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</si>
  <si>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</si>
  <si>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</si>
  <si>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</si>
  <si>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</si>
  <si>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</si>
  <si>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</si>
  <si>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</si>
  <si>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</si>
  <si>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</si>
  <si>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</si>
  <si>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</si>
  <si>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</si>
  <si>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</si>
  <si>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</si>
  <si>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</si>
  <si>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</si>
  <si>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</si>
  <si>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</si>
  <si>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</si>
  <si>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</si>
  <si>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</si>
  <si>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</si>
  <si>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</si>
  <si>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</si>
  <si>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</si>
  <si>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</si>
  <si>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</si>
  <si>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</si>
  <si>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</si>
  <si>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</si>
  <si>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</si>
  <si>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</si>
  <si>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</si>
  <si>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</si>
  <si>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</si>
  <si>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</si>
  <si>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</si>
  <si>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</si>
  <si>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</si>
  <si>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</si>
  <si>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</si>
  <si>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</si>
  <si>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</si>
  <si>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</si>
  <si>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</si>
  <si>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</si>
  <si>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</si>
  <si>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</si>
  <si>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</si>
  <si>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</si>
  <si>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</si>
  <si>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</si>
  <si>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</si>
  <si>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</si>
  <si>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</si>
  <si>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</si>
  <si>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</si>
  <si>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</si>
  <si>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</si>
  <si>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</si>
  <si>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</si>
  <si>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</si>
  <si>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</si>
  <si>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</si>
  <si>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</si>
  <si>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</si>
  <si>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</si>
  <si>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</si>
  <si>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</si>
  <si>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</si>
  <si>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</si>
  <si>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</si>
  <si>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</si>
  <si>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</si>
  <si>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</si>
  <si>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</si>
  <si>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</si>
  <si>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</si>
  <si>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</si>
  <si>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</si>
  <si>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</si>
  <si>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</si>
  <si>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</si>
  <si>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</si>
  <si>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</si>
  <si>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</si>
  <si>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</si>
  <si>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</si>
  <si>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</si>
  <si>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</si>
  <si>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</si>
  <si>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</si>
  <si>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</si>
  <si>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</si>
  <si>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</si>
  <si>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</si>
  <si>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</si>
  <si>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</si>
  <si>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</si>
  <si>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</si>
  <si>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</si>
  <si>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</si>
  <si>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</si>
  <si>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</si>
  <si>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</si>
  <si>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</si>
  <si>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</si>
  <si>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</si>
  <si>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</si>
  <si>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</si>
  <si>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</si>
  <si>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</si>
  <si>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</si>
  <si>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</si>
  <si>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</si>
  <si>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</si>
  <si>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</si>
  <si>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</si>
  <si>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</si>
  <si>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</si>
  <si>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</si>
  <si>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</si>
  <si>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</si>
  <si>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</si>
  <si>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</si>
  <si>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</si>
  <si>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</si>
  <si>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</si>
  <si>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</si>
  <si>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</si>
  <si>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</si>
  <si>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</si>
  <si>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</si>
  <si>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</si>
  <si>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</si>
  <si>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</si>
  <si>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</si>
  <si>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</si>
  <si>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</si>
  <si>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</si>
  <si>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</si>
  <si>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</si>
  <si>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</si>
  <si>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</si>
  <si>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</si>
  <si>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</si>
  <si>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</si>
  <si>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</si>
  <si>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</si>
  <si>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</si>
  <si>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</si>
  <si>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</si>
  <si>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</si>
  <si>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</si>
  <si>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</si>
  <si>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</si>
  <si>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</si>
  <si>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</si>
  <si>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</si>
  <si>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</si>
  <si>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</si>
  <si>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</si>
  <si>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</si>
  <si>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</si>
  <si>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</si>
  <si>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</si>
  <si>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</si>
  <si>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</si>
  <si>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</si>
  <si>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</si>
  <si>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</si>
  <si>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</si>
  <si>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</si>
  <si>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</si>
  <si>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</si>
  <si>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</si>
  <si>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</si>
  <si>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</si>
  <si>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</si>
  <si>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</si>
  <si>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</si>
  <si>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</si>
  <si>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</si>
  <si>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</si>
  <si>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</si>
  <si>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</si>
  <si>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</si>
  <si>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</si>
  <si>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</si>
  <si>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</si>
  <si>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</si>
  <si>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</si>
  <si>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</si>
  <si>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</si>
  <si>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</si>
  <si>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</si>
  <si>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</si>
  <si>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</si>
  <si>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</si>
  <si>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</si>
  <si>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</si>
  <si>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</si>
  <si>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</si>
  <si>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</si>
  <si>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</si>
  <si>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</si>
  <si>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</si>
  <si>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</si>
  <si>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</si>
  <si>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</si>
  <si>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</si>
  <si>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</si>
  <si>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</si>
  <si>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</si>
  <si>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</si>
  <si>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</si>
  <si>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</si>
  <si>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</si>
  <si>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</si>
  <si>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</si>
  <si>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</si>
  <si>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</si>
  <si>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</si>
  <si>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</si>
  <si>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</si>
  <si>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</si>
  <si>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</si>
  <si>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</si>
  <si>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</si>
  <si>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</si>
  <si>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</si>
  <si>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</si>
  <si>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</si>
  <si>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</si>
  <si>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</si>
  <si>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</si>
  <si>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</si>
  <si>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</si>
  <si>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</si>
  <si>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</si>
  <si>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</si>
  <si>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</si>
  <si>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</si>
  <si>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</si>
  <si>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</si>
  <si>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</si>
  <si>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</si>
  <si>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</si>
  <si>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</si>
  <si>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</si>
  <si>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</si>
  <si>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</si>
  <si>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</si>
  <si>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</si>
  <si>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</si>
  <si>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</si>
  <si>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</si>
  <si>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</si>
  <si>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</si>
  <si>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</si>
  <si>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</si>
  <si>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</si>
  <si>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</si>
  <si>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</si>
  <si>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</si>
  <si>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</si>
  <si>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</si>
  <si>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</si>
  <si>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</si>
  <si>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</si>
  <si>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</si>
  <si>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</si>
  <si>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</si>
  <si>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</si>
  <si>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</si>
  <si>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</si>
  <si>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</si>
  <si>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</si>
  <si>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</si>
  <si>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</si>
  <si>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</si>
  <si>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</si>
  <si>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</si>
  <si>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</si>
  <si>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</si>
  <si>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</si>
  <si>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</si>
  <si>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</si>
  <si>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</si>
  <si>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</si>
  <si>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</si>
  <si>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</si>
  <si>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</si>
  <si>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</si>
  <si>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</si>
  <si>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</si>
  <si>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</si>
  <si>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</si>
  <si>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</si>
  <si>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</si>
  <si>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</si>
  <si>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</si>
  <si>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</si>
  <si>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</si>
  <si>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</si>
  <si>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</si>
  <si>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</si>
  <si>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</si>
  <si>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</si>
  <si>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</si>
  <si>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</si>
  <si>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</si>
  <si>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</si>
  <si>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</si>
  <si>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</si>
  <si>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</si>
  <si>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</si>
  <si>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</si>
  <si>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</si>
  <si>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</si>
  <si>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</si>
  <si>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</si>
  <si>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</si>
  <si>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</si>
  <si>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</si>
  <si>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</si>
  <si>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</si>
  <si>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</si>
  <si>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</si>
  <si>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</si>
  <si>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</si>
  <si>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</si>
  <si>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</si>
  <si>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</si>
  <si>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</si>
  <si>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</si>
  <si>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</si>
  <si>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</si>
  <si>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</si>
  <si>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</si>
  <si>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</si>
  <si>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</si>
  <si>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</si>
  <si>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</si>
  <si>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</si>
  <si>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</si>
  <si>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</si>
  <si>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</si>
  <si>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</si>
  <si>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</si>
  <si>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</si>
  <si>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</si>
  <si>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</si>
  <si>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</si>
  <si>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</si>
  <si>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</si>
  <si>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</si>
  <si>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</si>
  <si>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</si>
  <si>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</si>
  <si>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</si>
  <si>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</si>
  <si>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</si>
  <si>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</si>
  <si>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</si>
  <si>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</si>
  <si>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</si>
  <si>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</si>
  <si>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</si>
  <si>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</si>
  <si>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</si>
  <si>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</si>
  <si>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</si>
  <si>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</si>
  <si>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</si>
  <si>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</si>
  <si>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</si>
  <si>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</si>
  <si>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</si>
  <si>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</si>
  <si>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</si>
  <si>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</si>
  <si>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</si>
  <si>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</si>
  <si>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</si>
  <si>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</si>
  <si>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</si>
  <si>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</si>
  <si>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</si>
  <si>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</si>
  <si>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</si>
  <si>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</si>
  <si>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</si>
  <si>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</si>
  <si>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</si>
  <si>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</si>
  <si>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</si>
  <si>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</si>
  <si>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</si>
  <si>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</si>
  <si>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</si>
  <si>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</si>
  <si>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</si>
  <si>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</si>
  <si>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</si>
  <si>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</si>
  <si>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</si>
  <si>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</si>
  <si>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</si>
  <si>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</si>
  <si>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</si>
  <si>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</si>
  <si>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</si>
  <si>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</si>
  <si>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</si>
  <si>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</si>
  <si>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</si>
  <si>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</si>
  <si>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</si>
  <si>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</si>
  <si>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</si>
  <si>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</si>
  <si>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</si>
  <si>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</si>
  <si>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</si>
  <si>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</si>
  <si>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</si>
  <si>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</si>
  <si>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</si>
  <si>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</si>
  <si>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</si>
  <si>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</si>
  <si>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</si>
  <si>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</si>
  <si>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</si>
  <si>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</si>
  <si>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</si>
  <si>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</si>
  <si>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</si>
  <si>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</si>
  <si>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</si>
  <si>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</si>
  <si>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</si>
  <si>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</si>
  <si>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</si>
  <si>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</si>
  <si>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</si>
  <si>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</si>
  <si>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</si>
  <si>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</si>
  <si>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</si>
  <si>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</si>
  <si>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</si>
  <si>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</si>
  <si>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</si>
  <si>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</si>
  <si>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</si>
  <si>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</si>
  <si>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</si>
  <si>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</si>
  <si>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</si>
  <si>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</si>
  <si>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</si>
  <si>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</si>
  <si>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</si>
  <si>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</si>
  <si>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</si>
  <si>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</si>
  <si>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</si>
  <si>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</si>
  <si>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</si>
  <si>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</si>
  <si>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</si>
  <si>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</si>
  <si>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</si>
  <si>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</si>
  <si>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</si>
  <si>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</si>
  <si>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</si>
  <si>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</si>
  <si>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</si>
  <si>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</si>
  <si>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</si>
  <si>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</si>
  <si>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</si>
  <si>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</si>
  <si>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</si>
  <si>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</si>
  <si>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</si>
  <si>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</si>
  <si>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</si>
  <si>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</si>
  <si>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</si>
  <si>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</si>
  <si>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</si>
  <si>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</si>
  <si>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</si>
  <si>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</si>
  <si>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</si>
  <si>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</si>
  <si>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</si>
  <si>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</si>
  <si>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</si>
  <si>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</si>
  <si>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</si>
  <si>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</si>
  <si>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</si>
  <si>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</si>
  <si>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</si>
  <si>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</si>
  <si>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</si>
  <si>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</si>
  <si>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</si>
  <si>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</si>
  <si>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</si>
  <si>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</si>
  <si>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</si>
  <si>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</si>
  <si>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</si>
  <si>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</si>
  <si>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</si>
  <si>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</si>
  <si>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</si>
  <si>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</si>
  <si>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</si>
  <si>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</si>
  <si>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</si>
  <si>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</si>
  <si>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</si>
  <si>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</si>
  <si>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</si>
  <si>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</si>
  <si>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</si>
  <si>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</si>
  <si>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</si>
  <si>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</si>
  <si>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</si>
  <si>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</si>
  <si>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</si>
  <si>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</si>
  <si>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</si>
  <si>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</si>
  <si>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</si>
  <si>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</si>
  <si>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</si>
  <si>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</si>
  <si>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</si>
  <si>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</si>
  <si>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</si>
  <si>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</si>
  <si>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</si>
  <si>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</si>
  <si>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</si>
  <si>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</si>
  <si>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</si>
  <si>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</si>
  <si>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</si>
  <si>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</si>
  <si>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</si>
  <si>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</si>
  <si>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</si>
  <si>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</si>
  <si>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</si>
  <si>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</si>
  <si>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</si>
  <si>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</si>
  <si>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</si>
  <si>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</si>
  <si>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</si>
  <si>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</si>
  <si>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</si>
  <si>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</si>
  <si>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</si>
  <si>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</si>
  <si>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</si>
  <si>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</si>
  <si>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</si>
  <si>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</si>
  <si>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</si>
  <si>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</si>
  <si>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</si>
  <si>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</si>
  <si>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</si>
  <si>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</si>
  <si>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</si>
  <si>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</si>
  <si>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</si>
  <si>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</si>
  <si>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</si>
  <si>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</si>
  <si>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</si>
  <si>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</si>
  <si>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</si>
  <si>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</si>
  <si>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</si>
  <si>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</si>
  <si>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</si>
  <si>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</si>
  <si>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</si>
  <si>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</si>
  <si>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</si>
  <si>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</si>
  <si>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</si>
  <si>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</si>
  <si>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</si>
  <si>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</si>
  <si>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</si>
  <si>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</si>
  <si>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</si>
  <si>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</si>
  <si>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</si>
  <si>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</si>
  <si>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</si>
  <si>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</si>
  <si>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</si>
  <si>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</si>
  <si>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</si>
  <si>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</si>
  <si>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</si>
  <si>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</si>
  <si>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</si>
  <si>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</si>
  <si>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</si>
  <si>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</si>
  <si>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</si>
  <si>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</si>
  <si>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</si>
  <si>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</si>
  <si>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</si>
  <si>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</si>
  <si>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</si>
  <si>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</si>
  <si>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</si>
  <si>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</si>
  <si>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</si>
  <si>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</si>
  <si>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</si>
  <si>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</si>
  <si>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</si>
  <si>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</si>
  <si>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</si>
  <si>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</si>
  <si>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</si>
  <si>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</si>
  <si>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</si>
  <si>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</si>
  <si>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</si>
  <si>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</si>
  <si>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</si>
  <si>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</si>
  <si>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</si>
  <si>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</si>
  <si>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</si>
  <si>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</si>
  <si>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</si>
  <si>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</si>
  <si>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</si>
  <si>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</si>
  <si>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</si>
  <si>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</si>
  <si>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</si>
  <si>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</si>
  <si>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</si>
  <si>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</si>
  <si>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</si>
  <si>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</si>
  <si>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</si>
  <si>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</si>
  <si>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</si>
  <si>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</si>
  <si>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</si>
  <si>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</si>
  <si>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</si>
  <si>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</si>
  <si>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</si>
  <si>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</si>
  <si>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</si>
  <si>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</si>
  <si>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</si>
  <si>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</si>
  <si>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</si>
  <si>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</si>
  <si>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</si>
  <si>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</si>
  <si>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</si>
  <si>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</si>
  <si>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</si>
  <si>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</si>
  <si>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</si>
  <si>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</si>
  <si>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</si>
  <si>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</si>
  <si>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</si>
  <si>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</si>
  <si>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</si>
  <si>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</si>
  <si>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</si>
  <si>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</si>
  <si>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</si>
  <si>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</si>
  <si>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</si>
  <si>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</si>
  <si>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</si>
  <si>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</si>
  <si>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</si>
  <si>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</si>
  <si>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</si>
  <si>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</si>
  <si>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</si>
  <si>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</si>
  <si>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</si>
  <si>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</si>
  <si>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</si>
  <si>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</si>
  <si>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</si>
  <si>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</si>
  <si>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</si>
  <si>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</si>
  <si>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</si>
  <si>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</si>
  <si>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</si>
  <si>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</si>
  <si>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</si>
  <si>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</si>
  <si>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</si>
  <si>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</si>
  <si>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</si>
  <si>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</si>
  <si>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</si>
  <si>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</si>
  <si>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</si>
  <si>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</si>
  <si>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</si>
  <si>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</si>
  <si>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</si>
  <si>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</si>
  <si>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</si>
  <si>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</si>
  <si>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</si>
  <si>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</si>
  <si>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</si>
  <si>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</si>
  <si>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</si>
  <si>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</si>
  <si>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</si>
  <si>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</si>
  <si>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</si>
  <si>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</si>
  <si>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</si>
  <si>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</si>
  <si>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</si>
  <si>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</si>
  <si>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</si>
  <si>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</si>
  <si>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</si>
  <si>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</si>
  <si>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</si>
  <si>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</si>
  <si>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</si>
  <si>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</si>
  <si>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</si>
  <si>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</si>
  <si>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</si>
  <si>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</si>
  <si>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</si>
  <si>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</si>
  <si>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</si>
  <si>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</si>
  <si>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</si>
  <si>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</si>
  <si>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</si>
  <si>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</si>
  <si>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</si>
  <si>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</si>
  <si>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</si>
  <si>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</si>
  <si>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</si>
  <si>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</si>
  <si>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</si>
  <si>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</si>
  <si>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</si>
  <si>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</si>
  <si>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</si>
  <si>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</si>
  <si>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</si>
  <si>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</si>
  <si>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</si>
  <si>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</si>
  <si>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</si>
  <si>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</si>
  <si>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</si>
  <si>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</si>
  <si>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</si>
  <si>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</si>
  <si>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</si>
  <si>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</si>
  <si>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</si>
  <si>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</si>
  <si>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</si>
  <si>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</si>
  <si>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</si>
  <si>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</si>
  <si>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</si>
  <si>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</si>
  <si>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</si>
  <si>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</si>
  <si>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</si>
  <si>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</si>
  <si>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</si>
  <si>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</si>
  <si>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</si>
  <si>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</si>
  <si>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</si>
  <si>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</si>
  <si>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</si>
  <si>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</si>
  <si>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</si>
  <si>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</si>
  <si>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</si>
  <si>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</si>
  <si>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</si>
  <si>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</si>
  <si>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</si>
  <si>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</si>
  <si>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</si>
  <si>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</si>
  <si>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</si>
  <si>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</si>
  <si>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</si>
  <si>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</si>
  <si>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</si>
  <si>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</si>
  <si>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</si>
  <si>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</si>
  <si>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</si>
  <si>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</si>
  <si>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</si>
  <si>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</si>
  <si>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</si>
  <si>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</si>
  <si>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</si>
  <si>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</si>
  <si>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</si>
  <si>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</si>
  <si>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</si>
  <si>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</si>
  <si>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</si>
  <si>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</si>
  <si>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</si>
  <si>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</si>
  <si>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</si>
  <si>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</si>
  <si>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</si>
  <si>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</si>
  <si>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</si>
  <si>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</si>
  <si>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</si>
  <si>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</si>
  <si>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</si>
  <si>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</si>
  <si>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</si>
  <si>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</si>
  <si>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</si>
  <si>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</si>
  <si>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</si>
  <si>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</si>
  <si>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</si>
  <si>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</si>
  <si>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</si>
  <si>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</si>
  <si>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</si>
  <si>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</si>
  <si>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</si>
  <si>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</si>
  <si>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</si>
  <si>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</si>
  <si>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</si>
  <si>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</si>
  <si>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</si>
  <si>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</si>
  <si>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</si>
  <si>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</si>
  <si>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</si>
  <si>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</si>
  <si>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</si>
  <si>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</si>
  <si>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</si>
  <si>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</si>
  <si>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</si>
  <si>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</si>
  <si>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</si>
  <si>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</si>
  <si>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</si>
  <si>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</si>
  <si>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</si>
  <si>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</si>
  <si>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</si>
  <si>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</si>
  <si>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</si>
  <si>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</si>
  <si>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</si>
  <si>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</si>
  <si>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</si>
  <si>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</si>
  <si>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</si>
  <si>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</si>
  <si>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</si>
  <si>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</si>
  <si>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</si>
  <si>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</si>
  <si>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</si>
  <si>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</si>
  <si>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</si>
  <si>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</si>
  <si>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</si>
  <si>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</si>
  <si>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</si>
  <si>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</si>
  <si>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</si>
  <si>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</si>
  <si>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</si>
  <si>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</si>
  <si>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</si>
  <si>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</si>
  <si>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</si>
  <si>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</si>
  <si>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</si>
  <si>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</si>
  <si>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</si>
  <si>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</si>
  <si>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</si>
  <si>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</si>
  <si>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</si>
  <si>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</si>
  <si>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</si>
  <si>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</si>
  <si>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</si>
  <si>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</si>
  <si>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</si>
  <si>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</si>
  <si>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</si>
  <si>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</si>
  <si>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</si>
  <si>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</si>
  <si>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</si>
  <si>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</si>
  <si>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</si>
  <si>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</si>
  <si>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</si>
  <si>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</si>
  <si>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</si>
  <si>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</si>
  <si>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</si>
  <si>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</si>
  <si>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</si>
  <si>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</si>
  <si>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</si>
  <si>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</si>
  <si>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</si>
  <si>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</si>
  <si>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</si>
  <si>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</si>
  <si>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</si>
  <si>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</si>
  <si>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</si>
  <si>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</si>
  <si>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</si>
  <si>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</si>
  <si>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</si>
  <si>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</si>
  <si>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</si>
  <si>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</si>
  <si>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</si>
  <si>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</si>
  <si>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</si>
  <si>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</si>
  <si>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</si>
  <si>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</si>
  <si>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</si>
  <si>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</si>
  <si>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</si>
  <si>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</si>
  <si>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</si>
  <si>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</si>
  <si>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</si>
  <si>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</si>
  <si>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</si>
  <si>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</si>
  <si>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</si>
  <si>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</si>
  <si>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</si>
  <si>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</si>
  <si>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</si>
  <si>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</si>
  <si>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</si>
  <si>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</si>
  <si>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</si>
  <si>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</si>
  <si>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</si>
  <si>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</si>
  <si>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</si>
  <si>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</si>
  <si>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</si>
  <si>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</si>
  <si>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</si>
  <si>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</si>
  <si>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</si>
  <si>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</si>
  <si>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</si>
  <si>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</si>
  <si>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</si>
  <si>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</si>
  <si>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</si>
  <si>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</si>
  <si>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</si>
  <si>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</si>
  <si>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</si>
  <si>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</si>
  <si>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</si>
  <si>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</si>
  <si>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</si>
  <si>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</si>
  <si>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</si>
  <si>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</si>
  <si>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</si>
  <si>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</si>
  <si>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</si>
  <si>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</si>
  <si>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</si>
  <si>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</si>
  <si>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</si>
  <si>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</si>
  <si>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</si>
  <si>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</si>
  <si>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</si>
  <si>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</si>
  <si>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</si>
  <si>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</si>
  <si>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</si>
  <si>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</si>
  <si>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</si>
  <si>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</si>
  <si>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</si>
  <si>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</si>
  <si>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</si>
  <si>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</si>
  <si>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</si>
  <si>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</si>
  <si>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</si>
  <si>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</si>
  <si>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</si>
  <si>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</si>
  <si>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</si>
  <si>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</si>
  <si>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</si>
  <si>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</si>
  <si>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</si>
  <si>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</si>
  <si>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</si>
  <si>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</si>
  <si>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</si>
  <si>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</si>
  <si>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</si>
  <si>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</si>
  <si>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</si>
  <si>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</si>
  <si>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</si>
  <si>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</si>
  <si>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</si>
  <si>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</si>
  <si>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</si>
  <si>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</si>
  <si>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</si>
  <si>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</si>
  <si>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</si>
  <si>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</si>
  <si>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</si>
  <si>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</si>
  <si>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</si>
  <si>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</si>
  <si>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</si>
  <si>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</si>
  <si>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</si>
  <si>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</si>
  <si>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</si>
  <si>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</si>
  <si>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</si>
  <si>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</si>
  <si>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</si>
  <si>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</si>
  <si>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</si>
  <si>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</si>
  <si>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</si>
  <si>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</si>
  <si>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</si>
  <si>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</si>
  <si>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</si>
  <si>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</si>
  <si>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</si>
  <si>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</si>
  <si>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</si>
  <si>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</si>
  <si>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</si>
  <si>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</si>
  <si>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</si>
  <si>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</si>
  <si>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</si>
  <si>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</si>
  <si>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</si>
  <si>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</si>
  <si>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</si>
  <si>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</si>
  <si>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</si>
  <si>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</si>
  <si>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</si>
  <si>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</si>
  <si>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</si>
  <si>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</si>
  <si>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</si>
  <si>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</si>
  <si>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</si>
  <si>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</si>
  <si>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</si>
  <si>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</si>
  <si>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</si>
  <si>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</si>
  <si>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</si>
  <si>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</si>
  <si>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</si>
  <si>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</si>
  <si>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</si>
  <si>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</si>
  <si>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</si>
  <si>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</si>
  <si>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</si>
  <si>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</si>
  <si>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</si>
  <si>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</si>
  <si>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</si>
  <si>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</si>
  <si>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</si>
  <si>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</si>
  <si>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</si>
  <si>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</si>
  <si>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</si>
  <si>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</si>
  <si>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</si>
  <si>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</si>
  <si>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</si>
  <si>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</si>
  <si>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</si>
  <si>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</si>
  <si>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</si>
  <si>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</si>
  <si>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</si>
  <si>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</si>
  <si>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</si>
  <si>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</si>
  <si>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</si>
  <si>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</si>
  <si>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</si>
  <si>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</si>
  <si>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</si>
  <si>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</si>
  <si>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</si>
  <si>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</si>
  <si>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</si>
  <si>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</si>
  <si>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</si>
  <si>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</si>
  <si>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</si>
  <si>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</si>
  <si>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</si>
  <si>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</si>
  <si>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</si>
  <si>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</si>
  <si>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</si>
  <si>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</si>
  <si>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</si>
  <si>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</si>
  <si>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</si>
  <si>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</si>
  <si>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</si>
  <si>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</si>
  <si>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</si>
  <si>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</si>
  <si>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</si>
  <si>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</si>
  <si>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</si>
  <si>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</si>
  <si>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</si>
  <si>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</si>
  <si>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</si>
  <si>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</si>
  <si>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</si>
  <si>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</si>
  <si>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</si>
  <si>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</si>
  <si>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</si>
  <si>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</si>
  <si>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</si>
  <si>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</si>
  <si>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</si>
  <si>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</si>
  <si>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</si>
  <si>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</si>
  <si>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</si>
  <si>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</si>
  <si>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</si>
  <si>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</si>
  <si>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</si>
  <si>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</si>
  <si>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</si>
  <si>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</si>
  <si>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</si>
  <si>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</si>
  <si>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</si>
  <si>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</si>
  <si>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</si>
  <si>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</si>
  <si>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</si>
  <si>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</si>
  <si>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</si>
  <si>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</si>
  <si>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</si>
  <si>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</si>
  <si>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</si>
  <si>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</si>
  <si>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</si>
  <si>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</si>
  <si>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</si>
  <si>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</si>
  <si>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</si>
  <si>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</si>
  <si>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</si>
  <si>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</si>
  <si>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</si>
  <si>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</si>
  <si>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</si>
  <si>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</si>
  <si>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</si>
  <si>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</si>
  <si>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</si>
  <si>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</si>
  <si>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</si>
  <si>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</si>
  <si>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</si>
  <si>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</si>
  <si>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</si>
  <si>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</si>
  <si>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</si>
  <si>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</si>
  <si>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</si>
  <si>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</si>
  <si>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</si>
  <si>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</si>
  <si>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</si>
  <si>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</si>
  <si>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</si>
  <si>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</si>
  <si>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</si>
  <si>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</si>
  <si>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</si>
  <si>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</si>
  <si>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</si>
  <si>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</si>
  <si>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</si>
  <si>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</si>
  <si>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</si>
  <si>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</si>
  <si>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</si>
  <si>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</si>
  <si>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</si>
  <si>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</si>
  <si>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</si>
  <si>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</si>
  <si>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</si>
  <si>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</si>
  <si>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</si>
  <si>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</si>
  <si>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</si>
  <si>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</si>
  <si>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</si>
  <si>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</si>
  <si>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</si>
  <si>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</si>
  <si>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</si>
  <si>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</si>
  <si>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</si>
  <si>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</si>
  <si>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</si>
  <si>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</si>
  <si>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</si>
  <si>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</si>
  <si>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</si>
  <si>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</si>
  <si>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</si>
  <si>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</si>
  <si>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</si>
  <si>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</si>
  <si>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</si>
  <si>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</si>
  <si>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</si>
  <si>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</si>
  <si>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</si>
  <si>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</si>
  <si>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</si>
  <si>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</si>
  <si>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</si>
  <si>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</si>
  <si>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</si>
  <si>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</si>
  <si>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</si>
  <si>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</si>
  <si>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</si>
  <si>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</si>
  <si>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</si>
  <si>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</si>
  <si>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</si>
  <si>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</si>
  <si>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</si>
  <si>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</si>
  <si>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</si>
  <si>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</si>
  <si>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</si>
  <si>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</si>
  <si>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</si>
  <si>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</si>
  <si>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</si>
  <si>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</si>
  <si>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</si>
  <si>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</si>
  <si>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</si>
  <si>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</si>
  <si>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</si>
  <si>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</si>
  <si>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</si>
  <si>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</si>
  <si>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</si>
  <si>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</si>
  <si>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</si>
  <si>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</si>
  <si>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</si>
  <si>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</si>
  <si>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</si>
  <si>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</si>
  <si>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</si>
  <si>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</si>
  <si>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</si>
  <si>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</si>
  <si>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</si>
  <si>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</si>
  <si>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</si>
  <si>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</si>
  <si>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</si>
  <si>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</si>
  <si>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</si>
  <si>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</si>
  <si>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</si>
  <si>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</si>
  <si>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</si>
  <si>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</si>
  <si>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</si>
  <si>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</si>
  <si>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</si>
  <si>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</si>
  <si>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</si>
  <si>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</si>
  <si>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</si>
  <si>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</si>
  <si>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</si>
  <si>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</si>
  <si>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</si>
  <si>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</si>
  <si>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</si>
  <si>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</si>
  <si>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</si>
  <si>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</si>
  <si>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</si>
  <si>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</si>
  <si>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</si>
  <si>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</si>
  <si>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</si>
  <si>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</si>
  <si>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</si>
  <si>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</si>
  <si>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</si>
  <si>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</si>
  <si>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</si>
  <si>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</si>
  <si>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</si>
  <si>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</si>
  <si>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</si>
  <si>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</si>
  <si>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</si>
  <si>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</si>
  <si>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</si>
  <si>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</si>
  <si>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</si>
  <si>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</si>
  <si>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</si>
  <si>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</si>
  <si>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</si>
  <si>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</si>
  <si>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</si>
  <si>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</si>
  <si>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</si>
  <si>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</si>
  <si>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</si>
  <si>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</si>
  <si>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</si>
  <si>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</si>
  <si>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</si>
  <si>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</si>
  <si>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</si>
  <si>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</si>
  <si>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</si>
  <si>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</si>
  <si>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</si>
  <si>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</si>
  <si>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</si>
  <si>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</si>
  <si>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</si>
  <si>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</si>
  <si>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</si>
  <si>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</si>
  <si>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</si>
  <si>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</si>
  <si>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</si>
  <si>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</si>
  <si>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</si>
  <si>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</si>
  <si>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</si>
  <si>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</si>
  <si>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</si>
  <si>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</si>
  <si>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</si>
  <si>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</si>
  <si>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</si>
  <si>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</si>
  <si>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</si>
  <si>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</si>
  <si>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</si>
  <si>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</si>
  <si>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</si>
  <si>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</si>
  <si>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</si>
  <si>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</si>
  <si>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</si>
  <si>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</si>
  <si>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</si>
  <si>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</si>
  <si>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</si>
  <si>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</si>
  <si>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</si>
  <si>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</si>
  <si>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</si>
  <si>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</si>
  <si>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</si>
  <si>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</si>
  <si>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</si>
  <si>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</si>
  <si>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</si>
  <si>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</si>
  <si>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</si>
  <si>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</si>
  <si>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</si>
  <si>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</si>
  <si>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</si>
  <si>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</si>
  <si>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</si>
  <si>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</si>
  <si>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</si>
  <si>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</si>
  <si>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</si>
  <si>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</si>
  <si>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</si>
  <si>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</si>
  <si>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</si>
  <si>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</si>
  <si>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</si>
  <si>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</si>
  <si>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</si>
  <si>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</si>
  <si>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</si>
  <si>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</si>
  <si>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</si>
  <si>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</si>
  <si>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</si>
  <si>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</si>
  <si>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</si>
  <si>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</si>
  <si>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</si>
  <si>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</si>
  <si>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</si>
  <si>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</si>
  <si>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</si>
  <si>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</si>
  <si>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</si>
  <si>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</si>
  <si>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</si>
  <si>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</si>
  <si>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</si>
  <si>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</si>
  <si>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</si>
  <si>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</si>
  <si>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</si>
  <si>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</si>
  <si>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</si>
  <si>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</si>
  <si>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</si>
  <si>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</si>
  <si>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</si>
  <si>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</si>
  <si>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</si>
  <si>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</si>
  <si>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</si>
  <si>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</si>
  <si>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</si>
  <si>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</si>
  <si>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</si>
  <si>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</si>
  <si>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</si>
  <si>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</si>
  <si>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</si>
  <si>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</si>
  <si>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</si>
  <si>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</si>
  <si>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</si>
  <si>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</si>
  <si>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</si>
  <si>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</si>
  <si>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</si>
  <si>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</si>
  <si>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</si>
  <si>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</si>
  <si>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</si>
  <si>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</si>
  <si>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</si>
  <si>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</si>
  <si>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</si>
  <si>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</si>
  <si>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</si>
  <si>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</si>
  <si>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</si>
  <si>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</si>
  <si>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</si>
  <si>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</si>
  <si>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</si>
  <si>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</si>
  <si>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</si>
  <si>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</si>
  <si>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</si>
  <si>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</si>
  <si>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</si>
  <si>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</si>
  <si>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</si>
  <si>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</si>
  <si>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</si>
  <si>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</si>
  <si>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</si>
  <si>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</si>
  <si>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</si>
  <si>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</si>
  <si>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</si>
  <si>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</si>
  <si>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</si>
  <si>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</si>
  <si>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</si>
  <si>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</si>
  <si>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</si>
  <si>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</si>
  <si>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</si>
  <si>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</si>
  <si>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</si>
  <si>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</si>
  <si>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</si>
  <si>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</si>
  <si>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</si>
  <si>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</si>
  <si>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</si>
  <si>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</si>
  <si>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</si>
  <si>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</si>
  <si>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</si>
  <si>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</si>
  <si>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</si>
  <si>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</si>
  <si>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</si>
  <si>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</si>
  <si>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</si>
  <si>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</si>
  <si>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</si>
  <si>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</si>
  <si>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</si>
  <si>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</si>
  <si>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</si>
  <si>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</si>
  <si>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</si>
  <si>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</si>
  <si>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</si>
  <si>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</si>
  <si>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</si>
  <si>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</si>
  <si>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</si>
  <si>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</si>
  <si>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</si>
  <si>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</si>
  <si>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</si>
  <si>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</si>
  <si>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</si>
  <si>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</si>
  <si>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</si>
  <si>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</si>
  <si>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</si>
  <si>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</si>
  <si>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</si>
  <si>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</si>
  <si>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</si>
  <si>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</si>
  <si>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</si>
  <si>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</si>
  <si>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</si>
  <si>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</si>
  <si>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</si>
  <si>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</si>
  <si>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</si>
  <si>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</si>
  <si>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</si>
  <si>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</si>
  <si>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</si>
  <si>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</si>
  <si>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</si>
  <si>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</si>
  <si>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</si>
  <si>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</si>
  <si>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</si>
  <si>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</si>
  <si>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</si>
  <si>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</si>
  <si>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</si>
  <si>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</si>
  <si>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</si>
  <si>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</si>
  <si>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</si>
  <si>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</si>
  <si>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</si>
  <si>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</si>
  <si>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</si>
  <si>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</si>
  <si>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</si>
  <si>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</si>
  <si>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</si>
  <si>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</si>
  <si>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</si>
  <si>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</si>
  <si>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</si>
  <si>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</si>
  <si>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</si>
  <si>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</si>
  <si>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</si>
  <si>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</si>
  <si>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</si>
  <si>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</si>
  <si>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</si>
  <si>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</si>
  <si>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</si>
  <si>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</si>
  <si>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</si>
  <si>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</si>
  <si>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</si>
  <si>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</si>
  <si>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</si>
  <si>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</si>
  <si>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</si>
  <si>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</si>
  <si>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</si>
  <si>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</si>
  <si>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</si>
  <si>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</si>
  <si>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</si>
  <si>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</si>
  <si>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</si>
  <si>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</si>
  <si>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</si>
  <si>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</si>
  <si>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</si>
  <si>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</si>
  <si>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</si>
  <si>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</si>
  <si>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</si>
  <si>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</si>
  <si>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</si>
  <si>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</si>
  <si>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</si>
  <si>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</si>
  <si>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</si>
  <si>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</si>
  <si>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</si>
  <si>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</si>
  <si>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</si>
  <si>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</si>
  <si>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</si>
  <si>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</si>
  <si>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</si>
  <si>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</si>
  <si>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</si>
  <si>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</si>
  <si>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</si>
  <si>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</si>
  <si>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</si>
  <si>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</si>
  <si>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</si>
  <si>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</si>
  <si>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</si>
  <si>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</si>
  <si>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</si>
  <si>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</si>
  <si>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</si>
  <si>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</si>
  <si>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</si>
  <si>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</si>
  <si>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</si>
  <si>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</si>
  <si>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</si>
  <si>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</si>
  <si>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</si>
  <si>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</si>
  <si>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</si>
  <si>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</si>
  <si>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</si>
  <si>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</si>
  <si>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</si>
  <si>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</si>
  <si>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</si>
  <si>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</si>
  <si>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</si>
  <si>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</si>
  <si>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</si>
  <si>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</si>
  <si>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</si>
  <si>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</si>
  <si>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</si>
  <si>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</si>
  <si>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</si>
  <si>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</si>
  <si>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</si>
  <si>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</si>
  <si>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</si>
  <si>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</si>
  <si>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</si>
  <si>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</si>
  <si>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</si>
  <si>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</si>
  <si>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</si>
  <si>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</si>
  <si>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</si>
  <si>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</si>
  <si>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</si>
  <si>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</si>
  <si>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</si>
  <si>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</si>
  <si>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</si>
  <si>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</si>
  <si>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</si>
  <si>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</si>
  <si>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</si>
  <si>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</si>
  <si>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</si>
  <si>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</si>
  <si>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</si>
  <si>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</si>
  <si>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</si>
  <si>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</si>
  <si>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</si>
  <si>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</si>
  <si>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</si>
  <si>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</si>
  <si>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</si>
  <si>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</si>
  <si>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</si>
  <si>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</si>
  <si>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</si>
  <si>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</si>
  <si>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</si>
  <si>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</si>
  <si>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</si>
  <si>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</si>
  <si>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</si>
  <si>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</si>
  <si>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</si>
  <si>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</si>
  <si>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</si>
  <si>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</si>
  <si>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</si>
  <si>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</si>
  <si>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</si>
  <si>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</si>
  <si>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</si>
  <si>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</si>
  <si>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</si>
  <si>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</si>
  <si>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</si>
  <si>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</si>
  <si>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</si>
  <si>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</si>
  <si>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</si>
  <si>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</si>
  <si>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</si>
  <si>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</si>
  <si>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</si>
  <si>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</si>
  <si>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</si>
  <si>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</si>
  <si>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</si>
  <si>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</si>
  <si>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</si>
  <si>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</si>
  <si>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</si>
  <si>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</si>
  <si>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</si>
  <si>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</si>
  <si>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</si>
  <si>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</si>
  <si>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</si>
  <si>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</si>
  <si>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</si>
  <si>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</si>
  <si>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</si>
  <si>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</si>
  <si>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</si>
  <si>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</si>
  <si>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</si>
  <si>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</si>
  <si>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</si>
  <si>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</si>
  <si>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</si>
  <si>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</si>
  <si>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</si>
  <si>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</si>
  <si>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</si>
  <si>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</si>
  <si>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</si>
  <si>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</si>
  <si>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</si>
  <si>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</si>
  <si>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</si>
  <si>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</si>
  <si>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</si>
  <si>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</si>
  <si>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</si>
  <si>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</si>
  <si>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</si>
  <si>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</si>
  <si>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</si>
  <si>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</si>
  <si>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</si>
  <si>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</si>
  <si>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</si>
  <si>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</si>
  <si>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</si>
  <si>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</si>
  <si>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</si>
  <si>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</si>
  <si>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</si>
  <si>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</si>
  <si>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</si>
  <si>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</si>
  <si>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</si>
  <si>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</si>
  <si>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</si>
  <si>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</si>
  <si>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</si>
  <si>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</si>
  <si>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</si>
  <si>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</si>
  <si>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</si>
  <si>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</si>
  <si>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</si>
  <si>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</si>
  <si>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</si>
  <si>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</si>
  <si>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</si>
  <si>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</si>
  <si>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</si>
  <si>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</si>
  <si>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</si>
  <si>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</si>
  <si>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</si>
  <si>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</si>
  <si>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</si>
  <si>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</si>
  <si>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</si>
  <si>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</si>
  <si>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</si>
  <si>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</si>
  <si>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</si>
  <si>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</si>
  <si>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</si>
  <si>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</si>
  <si>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</si>
  <si>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</si>
  <si>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</si>
  <si>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</si>
  <si>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</si>
  <si>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</si>
  <si>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</si>
  <si>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</si>
  <si>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</si>
  <si>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</si>
  <si>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</si>
  <si>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</si>
  <si>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</si>
  <si>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</si>
  <si>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</si>
  <si>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</si>
  <si>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</si>
  <si>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</si>
  <si>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</si>
  <si>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</si>
  <si>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</si>
  <si>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</si>
  <si>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</si>
  <si>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</si>
  <si>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</si>
  <si>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</si>
  <si>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</si>
  <si>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</si>
  <si>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</si>
  <si>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</si>
  <si>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</si>
  <si>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</si>
  <si>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</si>
  <si>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</si>
  <si>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</si>
  <si>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</si>
  <si>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</si>
  <si>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</si>
  <si>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</si>
  <si>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</si>
  <si>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</si>
  <si>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</si>
  <si>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</si>
  <si>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</si>
  <si>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</si>
  <si>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</si>
  <si>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</si>
  <si>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</si>
  <si>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</si>
  <si>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</si>
  <si>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</si>
  <si>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</si>
  <si>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</si>
  <si>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</si>
  <si>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</si>
  <si>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</si>
  <si>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</si>
  <si>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</si>
  <si>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</si>
  <si>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</si>
  <si>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</si>
  <si>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</si>
  <si>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</si>
  <si>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</si>
  <si>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</si>
  <si>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</si>
  <si>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</si>
  <si>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</si>
  <si>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</si>
  <si>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</si>
  <si>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</si>
  <si>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</si>
  <si>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</si>
  <si>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</si>
  <si>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</si>
  <si>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</si>
  <si>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</si>
  <si>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</si>
  <si>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</si>
  <si>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</si>
  <si>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</si>
  <si>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</si>
  <si>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</si>
  <si>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</si>
  <si>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</si>
  <si>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</si>
  <si>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</si>
  <si>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</si>
  <si>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</si>
  <si>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</si>
  <si>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</si>
  <si>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</si>
  <si>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</si>
  <si>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</si>
  <si>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</si>
  <si>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</si>
  <si>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</si>
  <si>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</si>
  <si>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</si>
  <si>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</si>
  <si>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</si>
  <si>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</si>
  <si>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</si>
  <si>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</si>
  <si>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</si>
  <si>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</si>
  <si>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</si>
  <si>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</si>
  <si>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</si>
  <si>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</si>
  <si>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</si>
  <si>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</si>
  <si>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</si>
  <si>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</si>
  <si>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</si>
  <si>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</si>
  <si>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</si>
  <si>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</si>
  <si>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</si>
  <si>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</si>
  <si>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</si>
  <si>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</si>
  <si>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</si>
  <si>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</si>
  <si>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</si>
  <si>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</si>
  <si>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</si>
  <si>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</si>
  <si>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</si>
  <si>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</si>
  <si>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</si>
  <si>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</si>
  <si>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</si>
  <si>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</si>
  <si>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</si>
  <si>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</si>
  <si>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</si>
  <si>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</si>
  <si>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</si>
  <si>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</si>
  <si>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</si>
  <si>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</si>
  <si>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</si>
  <si>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</si>
  <si>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</si>
  <si>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</si>
  <si>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</si>
  <si>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</si>
  <si>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</si>
  <si>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</si>
  <si>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</si>
  <si>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</si>
  <si>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</si>
  <si>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</si>
  <si>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</si>
  <si>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</si>
  <si>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</si>
  <si>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</si>
  <si>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</si>
  <si>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</si>
  <si>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</si>
  <si>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</si>
  <si>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</si>
  <si>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</si>
  <si>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</si>
  <si>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</si>
  <si>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</si>
  <si>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</si>
  <si>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</si>
  <si>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</si>
  <si>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</si>
  <si>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</si>
  <si>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</si>
  <si>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</si>
  <si>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</si>
  <si>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</si>
  <si>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</si>
  <si>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</si>
  <si>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</si>
  <si>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</si>
  <si>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</si>
  <si>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</si>
  <si>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</si>
  <si>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</si>
  <si>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</si>
  <si>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</si>
  <si>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</si>
  <si>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</si>
  <si>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</si>
  <si>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</si>
  <si>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</si>
  <si>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</si>
  <si>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</si>
  <si>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</si>
  <si>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</si>
  <si>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</si>
  <si>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</si>
  <si>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</si>
  <si>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</si>
  <si>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</si>
  <si>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</si>
  <si>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</si>
  <si>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</si>
  <si>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</si>
  <si>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</si>
  <si>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</si>
  <si>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</si>
  <si>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</si>
  <si>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</si>
  <si>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</si>
  <si>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</si>
  <si>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</si>
  <si>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</si>
  <si>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</si>
  <si>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</si>
  <si>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</si>
  <si>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</si>
  <si>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</si>
  <si>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</si>
  <si>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</si>
  <si>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</si>
  <si>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</si>
  <si>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</si>
  <si>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</si>
  <si>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</si>
  <si>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</si>
  <si>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</si>
  <si>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</si>
  <si>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</si>
  <si>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</si>
  <si>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</si>
  <si>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</si>
  <si>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</si>
  <si>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</si>
  <si>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</si>
  <si>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</si>
  <si>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</si>
  <si>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</si>
  <si>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</si>
  <si>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</si>
  <si>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</si>
  <si>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</si>
  <si>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</si>
  <si>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</si>
  <si>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</si>
  <si>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</si>
  <si>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</si>
  <si>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</si>
  <si>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</si>
  <si>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</si>
  <si>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</si>
  <si>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</si>
  <si>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</si>
  <si>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</si>
  <si>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</si>
  <si>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</si>
  <si>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</si>
  <si>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</si>
  <si>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</si>
  <si>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</si>
  <si>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</si>
  <si>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</si>
  <si>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</si>
  <si>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</si>
  <si>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</si>
  <si>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</si>
  <si>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</si>
  <si>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</si>
  <si>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</si>
  <si>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</si>
  <si>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</si>
  <si>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</si>
  <si>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</si>
  <si>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</si>
  <si>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</si>
  <si>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</si>
  <si>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</si>
  <si>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</si>
  <si>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</si>
  <si>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</si>
  <si>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</si>
  <si>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</si>
  <si>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</si>
  <si>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</si>
  <si>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</si>
  <si>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</si>
  <si>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</si>
  <si>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</si>
  <si>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</si>
  <si>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</si>
  <si>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</si>
  <si>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</si>
  <si>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</si>
  <si>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</si>
  <si>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</si>
  <si>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</si>
  <si>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</si>
  <si>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</si>
  <si>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</si>
  <si>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</si>
  <si>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</si>
  <si>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</si>
  <si>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</si>
  <si>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</si>
  <si>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</si>
  <si>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</si>
  <si>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</si>
  <si>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</si>
  <si>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</si>
  <si>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</si>
  <si>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</si>
  <si>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</si>
  <si>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</si>
  <si>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</si>
  <si>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</si>
  <si>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</si>
  <si>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</si>
  <si>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</si>
  <si>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</si>
  <si>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</si>
  <si>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</si>
  <si>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</si>
  <si>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</si>
  <si>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</si>
  <si>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</si>
  <si>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</si>
  <si>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</si>
  <si>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</si>
  <si>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</si>
  <si>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</si>
  <si>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</si>
  <si>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</si>
  <si>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</si>
  <si>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</si>
  <si>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</si>
  <si>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</si>
  <si>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</si>
  <si>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</si>
  <si>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</si>
  <si>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</si>
  <si>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</si>
  <si>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</si>
  <si>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</si>
  <si>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</si>
  <si>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</si>
  <si>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</si>
  <si>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</si>
  <si>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</si>
  <si>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</si>
  <si>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</si>
  <si>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</si>
  <si>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</si>
  <si>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</si>
  <si>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</si>
  <si>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</si>
  <si>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</si>
  <si>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</si>
  <si>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</si>
  <si>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</si>
  <si>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</si>
  <si>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</si>
  <si>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</si>
  <si>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</si>
  <si>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</si>
  <si>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</si>
  <si>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</si>
  <si>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</si>
  <si>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</si>
  <si>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</si>
  <si>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</si>
  <si>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</si>
  <si>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</si>
  <si>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</si>
  <si>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</si>
  <si>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</si>
  <si>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</si>
  <si>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</si>
  <si>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</si>
  <si>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</si>
  <si>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</si>
  <si>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</si>
  <si>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</si>
  <si>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</si>
  <si>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</si>
  <si>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</si>
  <si>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</si>
  <si>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</si>
  <si>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</si>
  <si>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</si>
  <si>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</si>
  <si>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</si>
  <si>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</si>
  <si>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</si>
  <si>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</si>
  <si>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</si>
  <si>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</si>
  <si>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</si>
  <si>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</si>
  <si>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</si>
  <si>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</si>
  <si>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</si>
  <si>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</si>
  <si>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</si>
  <si>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</si>
  <si>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</si>
  <si>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</si>
  <si>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</si>
  <si>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</si>
  <si>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</si>
  <si>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</si>
  <si>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</si>
  <si>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</si>
  <si>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</si>
  <si>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</si>
  <si>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</si>
  <si>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</si>
  <si>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</si>
  <si>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</si>
  <si>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</si>
  <si>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</si>
  <si>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</si>
  <si>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</si>
  <si>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</si>
  <si>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</si>
  <si>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</si>
  <si>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</si>
  <si>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</si>
  <si>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</si>
  <si>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</si>
  <si>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</si>
  <si>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</si>
  <si>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</si>
  <si>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</si>
  <si>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</si>
  <si>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</si>
  <si>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</si>
  <si>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</si>
  <si>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</si>
  <si>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</si>
  <si>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</si>
  <si>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</si>
  <si>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</si>
  <si>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</si>
  <si>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</si>
  <si>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</si>
  <si>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</si>
  <si>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</si>
  <si>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</si>
  <si>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</si>
  <si>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</si>
  <si>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</si>
  <si>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</si>
  <si>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</si>
  <si>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</si>
  <si>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</si>
  <si>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</si>
  <si>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</si>
  <si>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</si>
  <si>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</si>
  <si>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</si>
  <si>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</si>
  <si>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</si>
  <si>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</si>
  <si>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</si>
  <si>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</si>
  <si>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</si>
  <si>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</si>
  <si>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</si>
  <si>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</si>
  <si>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</si>
  <si>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</si>
  <si>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</si>
  <si>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</si>
  <si>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</si>
  <si>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</si>
  <si>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</si>
  <si>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</si>
  <si>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</si>
  <si>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</si>
  <si>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</si>
  <si>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</si>
  <si>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</si>
  <si>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</si>
  <si>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</si>
  <si>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</si>
  <si>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</si>
  <si>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</si>
  <si>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</si>
  <si>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</si>
  <si>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</si>
  <si>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</si>
  <si>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</si>
  <si>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</si>
  <si>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</si>
  <si>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</si>
  <si>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</si>
  <si>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</si>
  <si>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</si>
  <si>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</si>
  <si>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</si>
  <si>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</si>
  <si>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</si>
  <si>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</si>
  <si>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</si>
  <si>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</si>
  <si>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</si>
  <si>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</si>
  <si>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</si>
  <si>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</si>
  <si>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</si>
  <si>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</si>
  <si>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</si>
  <si>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</si>
  <si>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</si>
  <si>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</si>
  <si>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</si>
  <si>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</si>
  <si>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</si>
  <si>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</si>
  <si>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</si>
  <si>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</si>
  <si>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</si>
  <si>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</si>
  <si>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</si>
  <si>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</si>
  <si>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</si>
  <si>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</si>
  <si>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</si>
  <si>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</si>
  <si>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</si>
  <si>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</si>
  <si>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</si>
  <si>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</si>
  <si>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</si>
  <si>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</si>
  <si>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</si>
  <si>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</si>
  <si>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</si>
  <si>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</si>
  <si>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</si>
  <si>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</si>
  <si>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</si>
  <si>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</si>
  <si>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</si>
  <si>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</si>
  <si>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</si>
  <si>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</si>
  <si>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</si>
  <si>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</si>
  <si>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</si>
  <si>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</si>
  <si>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</si>
  <si>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</si>
  <si>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</si>
  <si>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</si>
  <si>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</si>
  <si>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</si>
  <si>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</si>
  <si>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</si>
  <si>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</si>
  <si>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</si>
  <si>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</si>
  <si>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</si>
  <si>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</si>
  <si>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</si>
  <si>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</si>
  <si>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</si>
  <si>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</si>
  <si>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</si>
  <si>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</si>
  <si>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</si>
  <si>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</si>
  <si>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</si>
  <si>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</si>
  <si>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</si>
  <si>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</si>
  <si>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</si>
  <si>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</si>
  <si>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</si>
  <si>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</si>
  <si>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</si>
  <si>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</si>
  <si>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</si>
  <si>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</si>
  <si>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</si>
  <si>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</si>
  <si>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</si>
  <si>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</si>
  <si>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</si>
  <si>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</si>
  <si>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</si>
  <si>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</si>
  <si>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</si>
  <si>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</si>
  <si>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</si>
  <si>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</si>
  <si>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</si>
  <si>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</si>
  <si>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</si>
  <si>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</si>
  <si>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</si>
  <si>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</si>
  <si>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</si>
  <si>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</si>
  <si>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</si>
  <si>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</si>
  <si>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</si>
  <si>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</si>
  <si>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</si>
  <si>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</si>
  <si>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</si>
  <si>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</si>
  <si>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</si>
  <si>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</si>
  <si>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</si>
  <si>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</si>
  <si>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</si>
  <si>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</si>
  <si>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</si>
  <si>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</si>
  <si>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</si>
  <si>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</si>
  <si>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</si>
  <si>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</si>
  <si>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</si>
  <si>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</si>
  <si>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</si>
  <si>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</si>
  <si>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</si>
  <si>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</si>
  <si>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</si>
  <si>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</si>
  <si>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</si>
  <si>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</si>
  <si>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</si>
  <si>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</si>
  <si>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</si>
  <si>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</si>
  <si>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</si>
  <si>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</si>
  <si>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</si>
  <si>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</si>
  <si>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</si>
  <si>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</si>
  <si>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</si>
  <si>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</si>
  <si>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</si>
  <si>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</si>
  <si>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</si>
  <si>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</si>
  <si>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</si>
  <si>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</si>
  <si>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</si>
  <si>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</si>
  <si>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</si>
  <si>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</si>
  <si>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</si>
  <si>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</si>
  <si>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</si>
  <si>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</si>
  <si>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</si>
  <si>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</si>
  <si>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</si>
  <si>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</si>
  <si>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</si>
  <si>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</si>
  <si>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</si>
  <si>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</si>
  <si>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</si>
  <si>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</si>
  <si>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</si>
  <si>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</si>
  <si>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</si>
  <si>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</si>
  <si>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</si>
  <si>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</si>
  <si>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</si>
  <si>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</si>
  <si>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</si>
  <si>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</si>
  <si>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</si>
  <si>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</si>
  <si>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</si>
  <si>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</si>
  <si>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</si>
  <si>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</si>
  <si>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</si>
  <si>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</si>
  <si>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</si>
  <si>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</si>
  <si>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</si>
  <si>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</si>
  <si>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</si>
  <si>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</si>
  <si>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</si>
  <si>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</si>
  <si>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</si>
  <si>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</si>
  <si>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</si>
  <si>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</si>
  <si>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</si>
  <si>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</si>
  <si>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</si>
  <si>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</si>
  <si>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</si>
  <si>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</si>
  <si>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</si>
  <si>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</si>
  <si>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</si>
  <si>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</si>
  <si>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</si>
  <si>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</si>
  <si>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</si>
  <si>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</si>
  <si>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</si>
  <si>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</si>
  <si>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</si>
  <si>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</si>
  <si>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</si>
  <si>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</si>
  <si>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</si>
  <si>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</si>
  <si>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</si>
  <si>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</si>
  <si>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</si>
  <si>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</si>
  <si>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</si>
  <si>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</si>
  <si>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</si>
  <si>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</si>
  <si>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</si>
  <si>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</si>
  <si>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</si>
  <si>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</si>
  <si>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</si>
  <si>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</si>
  <si>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</si>
  <si>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</si>
  <si>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</si>
  <si>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</si>
  <si>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</si>
  <si>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</si>
  <si>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</si>
  <si>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</si>
  <si>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</si>
  <si>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</si>
  <si>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</si>
  <si>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</si>
  <si>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</si>
  <si>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</si>
  <si>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</si>
  <si>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</si>
  <si>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</si>
  <si>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</si>
  <si>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</si>
  <si>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</si>
  <si>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</si>
  <si>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</si>
  <si>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</si>
  <si>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</si>
  <si>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</si>
  <si>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</si>
  <si>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</si>
  <si>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</si>
  <si>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</si>
  <si>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</si>
  <si>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</si>
  <si>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</si>
  <si>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</si>
  <si>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</si>
  <si>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</si>
  <si>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</si>
  <si>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</si>
  <si>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</si>
  <si>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</si>
  <si>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</si>
  <si>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</si>
  <si>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</si>
  <si>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</si>
  <si>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</si>
  <si>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</si>
  <si>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</si>
  <si>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</si>
  <si>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</si>
  <si>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</si>
  <si>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</si>
  <si>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</si>
  <si>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</si>
  <si>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</si>
  <si>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</si>
  <si>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</si>
  <si>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</si>
  <si>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</si>
  <si>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</si>
  <si>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</si>
  <si>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</si>
  <si>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</si>
  <si>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</si>
  <si>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</si>
  <si>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</si>
  <si>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</si>
  <si>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</si>
  <si>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</si>
  <si>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</si>
  <si>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</si>
  <si>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</si>
  <si>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</si>
  <si>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</si>
  <si>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</si>
  <si>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</si>
  <si>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</si>
  <si>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</si>
  <si>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</si>
  <si>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</si>
  <si>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</si>
  <si>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</si>
  <si>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</si>
  <si>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</si>
  <si>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</si>
  <si>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</si>
  <si>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</si>
  <si>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</si>
  <si>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</si>
  <si>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</si>
  <si>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</si>
  <si>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</si>
  <si>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</si>
  <si>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</si>
  <si>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</si>
  <si>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</si>
  <si>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</si>
  <si>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</si>
  <si>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</si>
  <si>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</si>
  <si>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</si>
  <si>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</si>
  <si>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</si>
  <si>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</si>
  <si>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</si>
  <si>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</si>
  <si>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</si>
  <si>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</si>
  <si>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</si>
  <si>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</si>
  <si>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</si>
  <si>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</si>
  <si>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</si>
  <si>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</si>
  <si>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</si>
  <si>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</si>
  <si>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</si>
  <si>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</si>
  <si>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</si>
  <si>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</si>
  <si>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</si>
  <si>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</si>
  <si>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</si>
  <si>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</si>
  <si>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</si>
  <si>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</si>
  <si>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</si>
  <si>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</si>
  <si>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</si>
  <si>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</si>
  <si>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</si>
  <si>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</si>
  <si>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</si>
  <si>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</si>
  <si>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</si>
  <si>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</si>
  <si>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</si>
  <si>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</si>
  <si>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</si>
  <si>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</si>
  <si>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</si>
  <si>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</si>
  <si>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</si>
  <si>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</si>
  <si>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</si>
  <si>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</si>
  <si>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</si>
  <si>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</si>
  <si>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</si>
  <si>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</si>
  <si>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</si>
  <si>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</si>
  <si>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</si>
  <si>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</si>
  <si>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</si>
  <si>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</si>
  <si>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</si>
  <si>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</si>
  <si>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</si>
  <si>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</si>
  <si>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</si>
  <si>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</si>
  <si>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</si>
  <si>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</si>
  <si>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</si>
  <si>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</si>
  <si>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</si>
  <si>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</si>
  <si>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</si>
  <si>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</si>
  <si>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</si>
  <si>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</si>
  <si>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</si>
  <si>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</si>
  <si>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</si>
  <si>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</si>
  <si>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</si>
  <si>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</si>
  <si>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</si>
  <si>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</si>
  <si>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</si>
  <si>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</si>
  <si>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</si>
  <si>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</si>
  <si>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</si>
  <si>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</si>
  <si>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</si>
  <si>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</si>
  <si>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</si>
  <si>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</si>
  <si>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</si>
  <si>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</si>
  <si>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</si>
  <si>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</si>
  <si>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</si>
  <si>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</si>
  <si>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</si>
  <si>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</si>
  <si>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</si>
  <si>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</si>
  <si>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</si>
  <si>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</si>
  <si>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</si>
  <si>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</si>
  <si>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</si>
  <si>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</si>
  <si>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</si>
  <si>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</si>
  <si>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</si>
  <si>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</si>
  <si>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</si>
  <si>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</si>
  <si>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</si>
  <si>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</si>
  <si>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</si>
  <si>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</si>
  <si>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</si>
  <si>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</si>
  <si>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</si>
  <si>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</si>
  <si>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</si>
  <si>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</si>
  <si>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</si>
  <si>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</si>
  <si>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</si>
  <si>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</si>
  <si>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</si>
  <si>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</si>
  <si>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</si>
  <si>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</si>
  <si>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</si>
  <si>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</si>
  <si>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</si>
  <si>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</si>
  <si>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</si>
  <si>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</si>
  <si>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</si>
  <si>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</si>
  <si>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</si>
  <si>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</si>
  <si>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</si>
  <si>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</si>
  <si>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</si>
  <si>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</si>
  <si>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</si>
  <si>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</si>
  <si>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</si>
  <si>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</si>
  <si>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</si>
  <si>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</si>
  <si>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</si>
  <si>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</si>
  <si>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</si>
  <si>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</si>
  <si>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</si>
  <si>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</si>
  <si>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</si>
  <si>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</si>
  <si>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</si>
  <si>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</si>
  <si>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</si>
  <si>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</si>
  <si>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</si>
  <si>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</si>
  <si>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</si>
  <si>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</si>
  <si>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</si>
  <si>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</si>
  <si>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</si>
  <si>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</si>
  <si>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</si>
  <si>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</si>
  <si>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</si>
  <si>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</si>
  <si>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</si>
  <si>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</si>
  <si>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</si>
  <si>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</si>
  <si>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</si>
  <si>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</si>
  <si>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</si>
  <si>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</si>
  <si>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</si>
  <si>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</si>
  <si>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</si>
  <si>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</si>
  <si>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</si>
  <si>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</si>
  <si>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</si>
  <si>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</si>
  <si>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</si>
  <si>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</si>
  <si>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</si>
  <si>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</si>
  <si>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</si>
  <si>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</si>
  <si>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</si>
  <si>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</si>
  <si>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</si>
  <si>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</si>
  <si>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</si>
  <si>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</si>
  <si>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</si>
  <si>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</si>
  <si>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</si>
  <si>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</si>
  <si>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</si>
  <si>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</si>
  <si>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</si>
  <si>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</si>
  <si>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</si>
  <si>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</si>
  <si>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</si>
  <si>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</si>
  <si>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</si>
  <si>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</si>
  <si>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</si>
  <si>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</si>
  <si>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</si>
  <si>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</si>
  <si>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</si>
  <si>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</si>
  <si>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</si>
  <si>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</si>
  <si>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</si>
  <si>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</si>
  <si>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</si>
  <si>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</si>
  <si>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</si>
  <si>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</si>
  <si>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</si>
  <si>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</si>
  <si>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</si>
  <si>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</si>
  <si>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</si>
  <si>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</si>
  <si>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</si>
  <si>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</si>
  <si>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</si>
  <si>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</si>
  <si>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</si>
  <si>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</si>
  <si>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</si>
  <si>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</si>
  <si>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</si>
  <si>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</si>
  <si>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</si>
  <si>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</si>
  <si>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</si>
  <si>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</si>
  <si>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</si>
  <si>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</si>
  <si>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</si>
  <si>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</si>
  <si>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</si>
  <si>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</si>
  <si>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</si>
  <si>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</si>
  <si>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</si>
  <si>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</si>
  <si>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</si>
  <si>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</si>
  <si>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</si>
  <si>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</si>
  <si>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</si>
  <si>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</si>
  <si>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</si>
  <si>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</si>
  <si>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</si>
  <si>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</si>
  <si>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</si>
  <si>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</si>
  <si>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</si>
  <si>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</si>
  <si>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</si>
  <si>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</si>
  <si>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</si>
  <si>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</si>
  <si>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</si>
  <si>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</si>
  <si>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</si>
  <si>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</si>
  <si>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</si>
  <si>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</si>
  <si>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</si>
  <si>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</si>
  <si>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</si>
  <si>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</si>
  <si>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</si>
  <si>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</si>
  <si>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</si>
  <si>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</si>
  <si>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</si>
  <si>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</si>
  <si>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</si>
  <si>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</si>
  <si>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</si>
  <si>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</si>
  <si>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</si>
  <si>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</si>
  <si>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</si>
  <si>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</si>
  <si>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</si>
  <si>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</si>
  <si>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</si>
  <si>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</si>
  <si>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</si>
  <si>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</si>
  <si>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</si>
  <si>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</si>
  <si>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</si>
  <si>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</si>
  <si>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</si>
  <si>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</si>
  <si>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</si>
  <si>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</si>
  <si>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</si>
  <si>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</si>
  <si>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</si>
  <si>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</si>
  <si>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</si>
  <si>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</si>
  <si>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</si>
  <si>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</si>
  <si>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</si>
  <si>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</si>
  <si>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</si>
  <si>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</si>
  <si>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</si>
  <si>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</si>
  <si>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</si>
  <si>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</si>
  <si>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</si>
  <si>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</si>
  <si>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</si>
  <si>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</si>
  <si>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</si>
  <si>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</si>
  <si>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</si>
  <si>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</si>
  <si>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</si>
  <si>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</si>
  <si>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</si>
  <si>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</si>
  <si>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</si>
  <si>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</si>
  <si>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</si>
  <si>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</si>
  <si>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</si>
  <si>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</si>
  <si>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</si>
  <si>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</si>
  <si>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</si>
  <si>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</si>
  <si>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</si>
  <si>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</si>
  <si>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</si>
  <si>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</si>
  <si>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</si>
  <si>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</si>
  <si>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</si>
  <si>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</si>
  <si>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</si>
  <si>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</si>
  <si>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</si>
  <si>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</si>
  <si>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</si>
  <si>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</si>
  <si>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</si>
  <si>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</si>
  <si>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</si>
  <si>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</si>
  <si>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</si>
  <si>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</si>
  <si>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</si>
  <si>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</si>
  <si>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</si>
  <si>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</si>
  <si>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</si>
  <si>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</si>
  <si>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</si>
  <si>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</si>
  <si>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</si>
  <si>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</si>
  <si>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</si>
  <si>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</si>
  <si>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</si>
  <si>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</si>
  <si>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</si>
  <si>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</si>
  <si>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</si>
  <si>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</si>
  <si>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</si>
  <si>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</si>
  <si>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</si>
  <si>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</si>
  <si>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</si>
  <si>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</si>
  <si>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</si>
  <si>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</si>
  <si>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</si>
  <si>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</si>
  <si>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</si>
  <si>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</si>
  <si>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</si>
  <si>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</si>
  <si>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</si>
  <si>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</si>
  <si>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</si>
  <si>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</si>
  <si>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</si>
  <si>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</si>
  <si>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</si>
  <si>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</si>
  <si>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</si>
  <si>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</si>
  <si>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</si>
  <si>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</si>
  <si>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</si>
  <si>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</si>
  <si>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</si>
  <si>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</si>
  <si>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</si>
  <si>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</si>
  <si>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</si>
  <si>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</si>
  <si>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</si>
  <si>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</si>
  <si>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</si>
  <si>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</si>
  <si>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</si>
  <si>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</si>
  <si>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</si>
  <si>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</si>
  <si>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</si>
  <si>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</si>
  <si>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</si>
  <si>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</si>
  <si>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</si>
  <si>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</si>
  <si>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</si>
  <si>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</si>
  <si>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</si>
  <si>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</si>
  <si>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</si>
  <si>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</si>
  <si>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</si>
  <si>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</si>
  <si>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</si>
  <si>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</si>
  <si>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</si>
  <si>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</si>
  <si>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</si>
  <si>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</si>
  <si>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</si>
  <si>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</si>
  <si>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</si>
  <si>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</si>
  <si>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</si>
  <si>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</si>
  <si>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</si>
  <si>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</si>
  <si>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</si>
  <si>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</si>
  <si>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</si>
  <si>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</si>
  <si>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</si>
  <si>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</si>
  <si>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</si>
  <si>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</si>
  <si>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</si>
  <si>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</si>
  <si>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</si>
  <si>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</si>
  <si>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</si>
  <si>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</si>
  <si>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</si>
  <si>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</si>
  <si>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</si>
  <si>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</si>
  <si>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</si>
  <si>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</si>
  <si>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</si>
  <si>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</si>
  <si>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</si>
  <si>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</si>
  <si>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</si>
  <si>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</si>
  <si>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</si>
  <si>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</si>
  <si>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</si>
  <si>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</si>
  <si>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</si>
  <si>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</si>
  <si>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</si>
  <si>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</si>
  <si>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</si>
  <si>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</si>
  <si>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</si>
  <si>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</si>
  <si>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</si>
  <si>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</si>
  <si>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</si>
  <si>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</si>
  <si>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</si>
  <si>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</si>
  <si>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</si>
  <si>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</si>
  <si>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</si>
  <si>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</si>
  <si>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</si>
  <si>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</si>
  <si>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</si>
  <si>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</si>
  <si>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</si>
  <si>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</si>
  <si>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</si>
  <si>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</si>
  <si>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</si>
  <si>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</si>
  <si>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</si>
  <si>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</si>
  <si>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</si>
  <si>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</si>
  <si>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</si>
  <si>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</si>
  <si>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</si>
  <si>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</si>
  <si>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</si>
  <si>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</si>
  <si>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</si>
  <si>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</si>
  <si>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</si>
  <si>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</si>
  <si>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</si>
  <si>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</si>
  <si>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</si>
  <si>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</si>
  <si>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</si>
  <si>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</si>
  <si>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</si>
  <si>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</si>
  <si>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</si>
  <si>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</si>
  <si>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</si>
  <si>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</si>
  <si>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</si>
  <si>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</si>
  <si>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</si>
  <si>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</si>
  <si>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</si>
  <si>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</si>
  <si>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</si>
  <si>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</si>
  <si>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</si>
  <si>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</si>
  <si>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</si>
  <si>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</si>
  <si>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</si>
  <si>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</si>
  <si>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</si>
  <si>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</si>
  <si>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</si>
  <si>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</si>
  <si>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</si>
  <si>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</si>
  <si>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</si>
  <si>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</si>
  <si>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</si>
  <si>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</si>
  <si>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</si>
  <si>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</si>
  <si>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</si>
  <si>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</si>
  <si>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</si>
  <si>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</si>
  <si>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</si>
  <si>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</si>
  <si>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</si>
  <si>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</si>
  <si>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</si>
  <si>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</si>
  <si>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</si>
  <si>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</si>
  <si>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</si>
  <si>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</si>
  <si>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</si>
  <si>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</si>
  <si>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</si>
  <si>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</si>
  <si>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</si>
  <si>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</si>
  <si>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</si>
  <si>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</si>
  <si>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</si>
  <si>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</si>
  <si>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</si>
  <si>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</si>
  <si>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</si>
  <si>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</si>
  <si>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</si>
  <si>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</si>
  <si>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</si>
  <si>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</si>
  <si>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</si>
  <si>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</si>
  <si>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</si>
  <si>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</si>
  <si>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</si>
  <si>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</si>
  <si>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</si>
  <si>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</si>
  <si>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</si>
  <si>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</si>
  <si>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</si>
  <si>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</si>
  <si>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</si>
  <si>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</si>
  <si>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</si>
  <si>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</si>
  <si>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</si>
  <si>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</si>
  <si>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</si>
  <si>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</si>
  <si>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</si>
  <si>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</si>
  <si>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</si>
  <si>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</si>
  <si>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</si>
  <si>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</si>
  <si>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</si>
  <si>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</si>
  <si>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</si>
  <si>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</si>
  <si>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</si>
  <si>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</si>
  <si>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</si>
  <si>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</si>
  <si>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</si>
  <si>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</si>
  <si>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</si>
  <si>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</si>
  <si>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</si>
  <si>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</si>
  <si>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</si>
  <si>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</si>
  <si>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</si>
  <si>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</si>
  <si>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</si>
  <si>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</si>
  <si>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</si>
  <si>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</si>
  <si>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</si>
  <si>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</si>
  <si>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</si>
  <si>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</si>
  <si>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</si>
  <si>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</si>
  <si>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</si>
  <si>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</si>
  <si>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</si>
  <si>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</si>
  <si>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</si>
  <si>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</si>
  <si>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</si>
  <si>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</si>
  <si>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</si>
  <si>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</si>
  <si>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</si>
  <si>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</si>
  <si>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</si>
  <si>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</si>
  <si>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</si>
  <si>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</si>
  <si>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</si>
  <si>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</si>
  <si>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</si>
  <si>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</si>
  <si>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</si>
  <si>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</si>
  <si>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</si>
  <si>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</si>
  <si>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</si>
  <si>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</si>
  <si>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</si>
  <si>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</si>
  <si>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</si>
  <si>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</si>
  <si>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</si>
  <si>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</si>
  <si>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</si>
  <si>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</si>
  <si>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</si>
  <si>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</si>
  <si>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</si>
  <si>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</si>
  <si>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</si>
  <si>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</si>
  <si>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</si>
  <si>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</si>
  <si>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</si>
  <si>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</si>
  <si>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</si>
  <si>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</si>
  <si>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</si>
  <si>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</si>
  <si>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</si>
  <si>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</si>
  <si>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</si>
  <si>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</si>
  <si>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</si>
  <si>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</si>
  <si>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</si>
  <si>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</si>
  <si>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</si>
  <si>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</si>
  <si>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</si>
  <si>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</si>
  <si>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</si>
  <si>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</si>
  <si>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</si>
  <si>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</si>
  <si>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</si>
  <si>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</si>
  <si>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</si>
  <si>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</si>
  <si>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</si>
  <si>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</si>
  <si>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</si>
  <si>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</si>
  <si>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</si>
  <si>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</si>
  <si>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</si>
  <si>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</si>
  <si>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</si>
  <si>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</si>
  <si>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</si>
  <si>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</si>
  <si>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</si>
  <si>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</si>
  <si>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</si>
  <si>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</si>
  <si>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</si>
  <si>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</si>
  <si>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</si>
  <si>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</si>
  <si>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</si>
  <si>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</si>
  <si>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</si>
  <si>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</si>
  <si>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</si>
  <si>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</si>
  <si>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</si>
  <si>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</si>
  <si>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</si>
  <si>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</si>
  <si>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</si>
  <si>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</si>
  <si>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</si>
  <si>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</si>
  <si>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</si>
  <si>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</si>
  <si>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</si>
  <si>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</si>
  <si>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</si>
  <si>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</si>
  <si>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</si>
  <si>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</si>
  <si>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</si>
  <si>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</si>
  <si>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</si>
  <si>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</si>
  <si>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</si>
  <si>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</si>
  <si>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</si>
  <si>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</si>
  <si>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</si>
  <si>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</si>
  <si>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</si>
  <si>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</si>
  <si>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</si>
  <si>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</si>
  <si>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</si>
  <si>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</si>
  <si>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</si>
  <si>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</si>
  <si>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</si>
  <si>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</si>
  <si>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</si>
  <si>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</si>
  <si>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</si>
  <si>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</si>
  <si>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</si>
  <si>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</si>
  <si>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</si>
  <si>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</si>
  <si>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</si>
  <si>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</si>
  <si>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</si>
  <si>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</si>
  <si>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</si>
  <si>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</si>
  <si>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</si>
  <si>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</si>
  <si>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</si>
  <si>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</si>
  <si>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</si>
  <si>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</si>
  <si>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</si>
  <si>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</si>
  <si>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</si>
  <si>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</si>
  <si>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</si>
  <si>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</si>
  <si>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</si>
  <si>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</si>
  <si>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</si>
  <si>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</si>
  <si>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</si>
  <si>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</si>
  <si>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</si>
  <si>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</si>
  <si>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</si>
  <si>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</si>
  <si>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</si>
  <si>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</si>
  <si>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</si>
  <si>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</si>
  <si>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</si>
  <si>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</si>
  <si>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</si>
  <si>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</si>
  <si>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</si>
  <si>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</si>
  <si>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</si>
  <si>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</si>
  <si>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</si>
  <si>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</si>
  <si>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</si>
  <si>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</si>
  <si>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</si>
  <si>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</si>
  <si>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</si>
  <si>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</si>
  <si>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</si>
  <si>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</si>
  <si>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</si>
  <si>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</si>
  <si>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</si>
  <si>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</si>
  <si>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</si>
  <si>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</si>
  <si>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</si>
  <si>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</si>
  <si>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</si>
  <si>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</si>
  <si>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</si>
  <si>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</si>
  <si>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</si>
  <si>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</si>
  <si>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</si>
  <si>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</si>
  <si>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</si>
  <si>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</si>
  <si>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</si>
  <si>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</si>
  <si>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</si>
  <si>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</si>
  <si>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</si>
  <si>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</si>
  <si>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</si>
  <si>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</si>
  <si>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</si>
  <si>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</si>
  <si>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</si>
  <si>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</si>
  <si>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</si>
  <si>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</si>
  <si>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</si>
  <si>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</si>
  <si>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</si>
  <si>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</si>
  <si>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</si>
  <si>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</si>
  <si>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</si>
  <si>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</si>
  <si>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</si>
  <si>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</si>
  <si>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</si>
  <si>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</si>
  <si>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</si>
  <si>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</si>
  <si>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</si>
  <si>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</si>
  <si>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</si>
  <si>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</si>
  <si>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</si>
  <si>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</si>
  <si>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</si>
  <si>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</si>
  <si>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</si>
  <si>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</si>
  <si>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</si>
  <si>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</si>
  <si>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</si>
  <si>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</si>
  <si>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</si>
  <si>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</si>
  <si>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</si>
  <si>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</si>
  <si>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</si>
  <si>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</si>
  <si>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</si>
  <si>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</si>
  <si>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</si>
  <si>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</si>
  <si>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</si>
  <si>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</si>
  <si>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</si>
  <si>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</si>
  <si>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</si>
  <si>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</si>
  <si>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</si>
  <si>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</si>
  <si>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</si>
  <si>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</si>
  <si>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</si>
  <si>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</si>
  <si>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</si>
  <si>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</si>
  <si>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</si>
  <si>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</si>
  <si>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</si>
  <si>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</si>
  <si>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</si>
  <si>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</si>
  <si>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</si>
  <si>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</si>
  <si>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</si>
  <si>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</si>
  <si>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</si>
  <si>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</si>
  <si>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</si>
  <si>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</si>
  <si>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</si>
  <si>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</si>
  <si>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</si>
  <si>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</si>
  <si>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</si>
  <si>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</si>
  <si>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</si>
  <si>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</si>
  <si>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</si>
  <si>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</si>
  <si>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</si>
  <si>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</si>
  <si>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</si>
  <si>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</si>
  <si>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</si>
  <si>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</si>
  <si>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</si>
  <si>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</si>
  <si>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</si>
  <si>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</si>
  <si>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</si>
  <si>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</si>
  <si>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</si>
  <si>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</si>
  <si>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</si>
  <si>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</si>
  <si>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</si>
  <si>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</si>
  <si>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</si>
  <si>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</si>
  <si>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</si>
  <si>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</si>
  <si>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</si>
  <si>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</si>
  <si>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</si>
  <si>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</si>
  <si>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</si>
  <si>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</si>
  <si>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</si>
  <si>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</si>
  <si>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</si>
  <si>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</si>
  <si>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</si>
  <si>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</si>
  <si>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</si>
  <si>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</si>
  <si>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</si>
  <si>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</si>
  <si>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</si>
  <si>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</si>
  <si>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</si>
  <si>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</si>
  <si>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</si>
  <si>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</si>
  <si>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</si>
  <si>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</si>
  <si>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</si>
  <si>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</si>
  <si>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</si>
  <si>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</si>
  <si>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</si>
  <si>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</si>
  <si>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</si>
  <si>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</si>
  <si>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</si>
  <si>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</si>
  <si>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</si>
  <si>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</si>
  <si>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</si>
  <si>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</si>
  <si>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</si>
  <si>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</si>
  <si>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</si>
  <si>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</si>
  <si>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</si>
  <si>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</si>
  <si>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</si>
  <si>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</si>
  <si>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</si>
  <si>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</si>
  <si>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</si>
  <si>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</si>
  <si>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</si>
  <si>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</si>
  <si>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</si>
  <si>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</si>
  <si>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</si>
  <si>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</si>
  <si>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</si>
  <si>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</si>
  <si>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</si>
  <si>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</si>
  <si>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</si>
  <si>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</si>
  <si>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</si>
  <si>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</si>
  <si>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</si>
  <si>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</si>
  <si>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</si>
  <si>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</si>
  <si>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</si>
  <si>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</si>
  <si>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</si>
  <si>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</si>
  <si>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</si>
  <si>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</si>
  <si>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</si>
  <si>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</si>
  <si>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</si>
  <si>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</si>
  <si>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</si>
  <si>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</si>
  <si>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</si>
  <si>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</si>
  <si>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</si>
  <si>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</si>
  <si>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</si>
  <si>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</si>
  <si>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</si>
  <si>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</si>
  <si>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</si>
  <si>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</si>
  <si>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</si>
  <si>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</si>
  <si>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</si>
  <si>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</si>
  <si>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</si>
  <si>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</si>
  <si>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</si>
  <si>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</si>
  <si>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</si>
  <si>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</si>
  <si>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</si>
  <si>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</si>
  <si>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</si>
  <si>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</si>
  <si>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</si>
  <si>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</si>
  <si>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</si>
  <si>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</si>
  <si>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</si>
  <si>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</si>
  <si>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</si>
  <si>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</si>
  <si>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</si>
  <si>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</si>
  <si>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</si>
  <si>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</si>
  <si>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</si>
  <si>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</si>
  <si>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</si>
  <si>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</si>
  <si>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</si>
  <si>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</si>
  <si>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</si>
  <si>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</si>
  <si>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</si>
  <si>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</si>
  <si>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</si>
  <si>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</si>
  <si>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</si>
  <si>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</si>
  <si>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</si>
  <si>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</si>
  <si>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</si>
  <si>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</si>
  <si>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</si>
  <si>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</si>
  <si>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</si>
  <si>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</si>
  <si>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</si>
  <si>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</si>
  <si>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</si>
  <si>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</si>
  <si>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</si>
  <si>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</si>
  <si>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</si>
  <si>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</si>
  <si>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</si>
  <si>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</si>
  <si>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</si>
  <si>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</si>
  <si>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</si>
  <si>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</si>
  <si>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</si>
  <si>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</si>
  <si>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</si>
  <si>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</si>
  <si>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</si>
  <si>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</si>
  <si>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</si>
  <si>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</si>
  <si>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</si>
  <si>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</si>
  <si>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</si>
  <si>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</si>
  <si>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</si>
  <si>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</si>
  <si>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</si>
  <si>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</si>
  <si>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</si>
  <si>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</si>
  <si>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</si>
  <si>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</si>
  <si>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</si>
  <si>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</si>
  <si>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</si>
  <si>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</si>
  <si>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</si>
  <si>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</si>
  <si>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</si>
  <si>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</si>
  <si>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</si>
  <si>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</si>
  <si>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</si>
  <si>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</si>
  <si>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</si>
  <si>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</si>
  <si>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</si>
  <si>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</si>
  <si>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</si>
  <si>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</si>
  <si>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</si>
  <si>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</si>
  <si>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</si>
  <si>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</si>
  <si>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</si>
  <si>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</si>
  <si>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</si>
  <si>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</si>
  <si>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</si>
  <si>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</si>
  <si>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</si>
  <si>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</si>
  <si>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</si>
  <si>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</si>
  <si>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</si>
  <si>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</si>
  <si>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</si>
  <si>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</si>
  <si>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</si>
  <si>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</si>
  <si>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</si>
  <si>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</si>
  <si>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</si>
  <si>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</si>
  <si>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</si>
  <si>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</si>
  <si>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</si>
  <si>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</si>
  <si>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</si>
  <si>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</si>
  <si>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</si>
  <si>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</si>
  <si>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</si>
  <si>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</si>
  <si>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</si>
  <si>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</si>
  <si>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</si>
  <si>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</si>
  <si>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</si>
  <si>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</si>
  <si>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</si>
  <si>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</si>
  <si>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</si>
  <si>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</si>
  <si>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</si>
  <si>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</si>
  <si>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</si>
  <si>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</si>
  <si>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</si>
  <si>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</si>
  <si>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</si>
  <si>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</si>
  <si>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</si>
  <si>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</si>
  <si>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</si>
  <si>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</si>
  <si>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</si>
  <si>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</si>
  <si>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</si>
  <si>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</si>
  <si>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</si>
  <si>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</si>
  <si>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</si>
  <si>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</si>
  <si>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</si>
  <si>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</si>
  <si>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</si>
  <si>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</si>
  <si>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</si>
  <si>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</si>
  <si>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</si>
  <si>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</si>
  <si>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</si>
  <si>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</si>
  <si>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</si>
  <si>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</si>
  <si>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</si>
  <si>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</si>
  <si>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</si>
  <si>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</si>
  <si>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</si>
  <si>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</si>
  <si>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</si>
  <si>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</si>
  <si>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</si>
  <si>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</si>
  <si>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</si>
  <si>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</si>
  <si>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</si>
  <si>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</si>
  <si>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</si>
  <si>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</si>
  <si>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</si>
  <si>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</si>
  <si>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</si>
  <si>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</si>
  <si>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</si>
  <si>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</si>
  <si>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</si>
  <si>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</si>
  <si>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</si>
  <si>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</si>
  <si>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</si>
  <si>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</si>
  <si>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</si>
  <si>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</si>
  <si>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</si>
  <si>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</si>
  <si>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</si>
  <si>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</si>
  <si>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</si>
  <si>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</si>
  <si>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</si>
  <si>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</si>
  <si>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</si>
  <si>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</si>
  <si>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</si>
  <si>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</si>
  <si>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</si>
  <si>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</si>
  <si>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</si>
  <si>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</si>
  <si>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</si>
  <si>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</si>
  <si>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</si>
  <si>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</si>
  <si>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</si>
  <si>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</si>
  <si>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</si>
  <si>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</si>
  <si>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</si>
  <si>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</si>
  <si>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</si>
  <si>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</si>
  <si>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</si>
  <si>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</si>
  <si>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</si>
  <si>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</si>
  <si>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</si>
  <si>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</si>
  <si>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</si>
  <si>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</si>
  <si>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</si>
  <si>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</si>
  <si>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</si>
  <si>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</si>
  <si>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</si>
  <si>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</si>
  <si>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</si>
  <si>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</si>
  <si>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</si>
  <si>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</si>
  <si>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</si>
  <si>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</si>
  <si>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</si>
  <si>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</si>
  <si>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</si>
  <si>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</si>
  <si>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</si>
  <si>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</si>
  <si>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</si>
  <si>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</si>
  <si>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</si>
  <si>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</si>
  <si>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</si>
  <si>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</si>
  <si>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</si>
  <si>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</si>
  <si>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</si>
  <si>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</si>
  <si>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</si>
  <si>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</si>
  <si>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</si>
  <si>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</si>
  <si>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</si>
  <si>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</si>
  <si>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</si>
  <si>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</si>
  <si>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</si>
  <si>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</si>
  <si>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</si>
  <si>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</si>
  <si>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</si>
  <si>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</si>
  <si>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</si>
  <si>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</si>
  <si>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</si>
  <si>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</si>
  <si>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</si>
  <si>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</si>
  <si>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</si>
  <si>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</si>
  <si>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</si>
  <si>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</si>
  <si>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</si>
  <si>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</si>
  <si>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</si>
  <si>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</si>
  <si>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</si>
  <si>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</si>
  <si>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</si>
  <si>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</si>
  <si>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</si>
  <si>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</si>
  <si>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</si>
  <si>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</si>
  <si>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</si>
  <si>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</si>
  <si>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</si>
  <si>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</si>
  <si>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</si>
  <si>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</si>
  <si>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</si>
  <si>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</si>
  <si>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</si>
  <si>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</si>
  <si>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</si>
  <si>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</si>
  <si>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</si>
  <si>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</si>
  <si>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</si>
  <si>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</si>
  <si>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</si>
  <si>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</si>
  <si>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</si>
  <si>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</si>
  <si>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</si>
  <si>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</si>
  <si>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</si>
  <si>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</si>
  <si>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</si>
  <si>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</si>
  <si>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</si>
  <si>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</si>
  <si>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</si>
  <si>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</si>
  <si>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</si>
  <si>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</si>
  <si>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</si>
  <si>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</si>
  <si>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</si>
  <si>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</si>
  <si>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</si>
  <si>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</si>
  <si>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</si>
  <si>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</si>
  <si>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</si>
  <si>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</si>
  <si>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</si>
  <si>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</si>
  <si>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</si>
  <si>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</si>
  <si>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</si>
  <si>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</si>
  <si>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</si>
  <si>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</si>
  <si>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</si>
  <si>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</si>
  <si>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</si>
  <si>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</si>
  <si>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</si>
  <si>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</si>
  <si>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</si>
  <si>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</si>
  <si>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</si>
  <si>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</si>
  <si>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</si>
  <si>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</si>
  <si>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</si>
  <si>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</si>
  <si>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</si>
  <si>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</si>
  <si>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</si>
  <si>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</si>
  <si>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</si>
  <si>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</si>
  <si>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</si>
  <si>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</si>
  <si>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</si>
  <si>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</si>
  <si>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</si>
  <si>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</si>
  <si>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</si>
  <si>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</si>
  <si>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</si>
  <si>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</si>
  <si>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</si>
  <si>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</si>
  <si>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</si>
  <si>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</si>
  <si>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</si>
  <si>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</si>
  <si>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</si>
  <si>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</si>
  <si>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</si>
  <si>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</si>
  <si>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</si>
  <si>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</si>
  <si>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</si>
  <si>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</si>
  <si>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</si>
  <si>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</si>
  <si>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</si>
  <si>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</si>
  <si>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</si>
  <si>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</si>
  <si>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</si>
  <si>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</si>
  <si>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</si>
  <si>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</si>
  <si>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</si>
  <si>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</si>
  <si>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</si>
  <si>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</si>
  <si>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</si>
  <si>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</si>
  <si>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</si>
  <si>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</si>
  <si>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</si>
  <si>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</si>
  <si>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</si>
  <si>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</si>
  <si>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</si>
  <si>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</si>
  <si>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</si>
  <si>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</si>
  <si>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</si>
  <si>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</si>
  <si>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</si>
  <si>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</si>
  <si>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</si>
  <si>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</si>
  <si>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</si>
  <si>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</si>
  <si>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</si>
  <si>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</si>
  <si>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</si>
  <si>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</si>
  <si>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</si>
  <si>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</si>
  <si>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</si>
  <si>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</si>
  <si>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</si>
  <si>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</si>
  <si>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</si>
  <si>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</si>
  <si>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</si>
  <si>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</si>
  <si>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</si>
  <si>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</si>
  <si>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</si>
  <si>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</si>
  <si>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</si>
  <si>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</si>
  <si>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</si>
  <si>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</si>
  <si>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</si>
  <si>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</si>
  <si>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</si>
  <si>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</si>
  <si>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</si>
  <si>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</si>
  <si>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</si>
  <si>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</si>
  <si>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</si>
  <si>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</si>
  <si>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</si>
  <si>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</si>
  <si>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</si>
  <si>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</si>
  <si>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</si>
  <si>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</si>
  <si>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</si>
  <si>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</si>
  <si>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</si>
  <si>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</si>
  <si>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</si>
  <si>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</si>
  <si>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</si>
  <si>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</si>
  <si>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</si>
  <si>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</si>
  <si>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</si>
  <si>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</si>
  <si>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</si>
  <si>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</si>
  <si>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</si>
  <si>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</si>
  <si>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</si>
  <si>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</si>
  <si>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</si>
  <si>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</si>
  <si>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</si>
  <si>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</si>
  <si>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</si>
  <si>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</si>
  <si>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</si>
  <si>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</si>
  <si>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</si>
  <si>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</si>
  <si>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</si>
  <si>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</si>
  <si>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</si>
  <si>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</si>
  <si>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</si>
  <si>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</si>
  <si>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</si>
  <si>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</si>
  <si>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</si>
  <si>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</si>
  <si>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</si>
  <si>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</si>
  <si>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</si>
  <si>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</si>
  <si>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</si>
  <si>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</si>
  <si>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</si>
  <si>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</si>
  <si>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</si>
  <si>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</si>
  <si>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</si>
  <si>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</si>
  <si>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</si>
  <si>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</si>
  <si>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</si>
  <si>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</si>
  <si>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</si>
  <si>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</si>
  <si>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</si>
  <si>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</si>
  <si>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</si>
  <si>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</si>
  <si>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</si>
  <si>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</si>
  <si>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</si>
  <si>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</si>
  <si>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</si>
  <si>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</si>
  <si>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</si>
  <si>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</si>
  <si>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</si>
  <si>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</si>
  <si>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</si>
  <si>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</si>
  <si>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</si>
  <si>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</si>
  <si>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</si>
  <si>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</si>
  <si>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</si>
  <si>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</si>
  <si>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</si>
  <si>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</si>
  <si>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</si>
  <si>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</si>
  <si>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</si>
  <si>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</si>
  <si>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</si>
  <si>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</si>
  <si>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</si>
  <si>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</si>
  <si>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</si>
  <si>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</si>
  <si>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</si>
  <si>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</si>
  <si>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</si>
  <si>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</si>
  <si>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</si>
  <si>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</si>
  <si>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</si>
  <si>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</si>
  <si>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</si>
  <si>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</si>
  <si>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</si>
  <si>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</si>
  <si>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</si>
  <si>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</si>
  <si>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</si>
  <si>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</si>
  <si>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</si>
  <si>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</si>
  <si>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</si>
  <si>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</si>
  <si>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</si>
  <si>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</si>
  <si>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</si>
  <si>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</si>
  <si>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</si>
  <si>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</si>
  <si>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</si>
  <si>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</si>
  <si>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</si>
  <si>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</si>
  <si>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</si>
  <si>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</si>
  <si>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</si>
  <si>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</si>
  <si>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</si>
  <si>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</si>
  <si>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</si>
  <si>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</si>
  <si>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</si>
  <si>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</si>
  <si>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</si>
  <si>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</si>
  <si>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</si>
  <si>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</si>
  <si>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</si>
  <si>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</si>
  <si>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</si>
  <si>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</si>
  <si>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</si>
  <si>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</si>
  <si>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</si>
  <si>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</si>
  <si>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</si>
  <si>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</si>
  <si>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</si>
  <si>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</si>
  <si>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</si>
  <si>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</si>
  <si>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</si>
  <si>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</si>
  <si>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</si>
  <si>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</si>
  <si>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</si>
  <si>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</si>
  <si>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</si>
  <si>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</si>
  <si>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</si>
  <si>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</si>
  <si>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</si>
  <si>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</si>
  <si>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</si>
  <si>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</si>
  <si>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</si>
  <si>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</si>
  <si>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</si>
  <si>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</si>
  <si>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</si>
  <si>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</si>
  <si>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</si>
  <si>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</si>
  <si>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</si>
  <si>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</si>
  <si>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</si>
  <si>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</si>
  <si>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</si>
  <si>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</si>
  <si>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</si>
  <si>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</si>
  <si>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</si>
  <si>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</si>
  <si>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</si>
  <si>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</si>
  <si>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</si>
  <si>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</si>
  <si>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</si>
  <si>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</si>
  <si>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</si>
  <si>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</si>
  <si>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</si>
  <si>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</si>
  <si>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</si>
  <si>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</si>
  <si>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</si>
  <si>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</si>
  <si>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</si>
  <si>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</si>
  <si>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</si>
  <si>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</si>
  <si>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</si>
  <si>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</si>
  <si>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</si>
  <si>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</si>
  <si>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</si>
  <si>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</si>
  <si>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</si>
  <si>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</si>
  <si>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</si>
  <si>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</si>
  <si>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</si>
  <si>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</si>
  <si>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</si>
  <si>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</si>
  <si>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</si>
  <si>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</si>
  <si>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</si>
  <si>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</si>
  <si>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</si>
  <si>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</si>
  <si>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</si>
  <si>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</si>
  <si>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</si>
  <si>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</si>
  <si>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</si>
  <si>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</si>
  <si>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</si>
  <si>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</si>
  <si>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</si>
  <si>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</si>
  <si>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</si>
  <si>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</si>
  <si>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</si>
  <si>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</si>
  <si>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</si>
  <si>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</si>
  <si>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</si>
  <si>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</si>
  <si>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</si>
  <si>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</si>
  <si>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</si>
  <si>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</si>
  <si>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</si>
  <si>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</si>
  <si>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</si>
  <si>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</si>
  <si>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</si>
  <si>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</si>
  <si>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</si>
  <si>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</si>
  <si>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</si>
  <si>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</si>
  <si>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</si>
  <si>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</si>
  <si>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</si>
  <si>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</si>
  <si>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</si>
  <si>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</si>
  <si>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</si>
  <si>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</si>
  <si>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</si>
  <si>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</si>
  <si>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</si>
  <si>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</si>
  <si>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</si>
  <si>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</si>
  <si>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</si>
  <si>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</si>
  <si>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</si>
  <si>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</si>
  <si>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</si>
  <si>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</si>
  <si>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</si>
  <si>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</si>
  <si>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</si>
  <si>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</si>
  <si>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</si>
  <si>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</si>
  <si>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</si>
  <si>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</si>
  <si>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</si>
  <si>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</si>
  <si>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</si>
  <si>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</si>
  <si>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</si>
  <si>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</si>
  <si>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</si>
  <si>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</si>
  <si>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</si>
  <si>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</si>
  <si>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</si>
  <si>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</si>
  <si>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</si>
  <si>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</si>
  <si>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</si>
  <si>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</si>
  <si>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</si>
  <si>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</si>
  <si>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</si>
  <si>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</si>
  <si>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</si>
  <si>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</si>
  <si>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</si>
  <si>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</si>
  <si>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</si>
  <si>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</si>
  <si>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</si>
  <si>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</si>
  <si>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</si>
  <si>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</si>
  <si>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</si>
  <si>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</si>
  <si>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</si>
  <si>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</si>
  <si>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</si>
  <si>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</si>
  <si>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</si>
  <si>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</si>
  <si>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</si>
  <si>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</si>
  <si>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</si>
  <si>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</si>
  <si>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</si>
  <si>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</si>
  <si>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</si>
  <si>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</si>
  <si>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</si>
  <si>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</si>
  <si>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</si>
  <si>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</si>
  <si>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</si>
  <si>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</si>
  <si>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</si>
  <si>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</si>
  <si>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</si>
  <si>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</si>
  <si>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</si>
  <si>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</si>
  <si>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</si>
  <si>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</si>
  <si>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</si>
  <si>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</si>
  <si>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</si>
  <si>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</si>
  <si>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</si>
  <si>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</si>
  <si>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</si>
  <si>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</si>
  <si>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</si>
  <si>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</si>
  <si>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</si>
  <si>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</si>
  <si>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</si>
  <si>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</si>
  <si>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</si>
  <si>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</si>
  <si>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</si>
  <si>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</si>
  <si>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</si>
  <si>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</si>
  <si>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</si>
  <si>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</si>
  <si>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</si>
  <si>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</si>
  <si>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</si>
  <si>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</si>
  <si>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</si>
  <si>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</si>
  <si>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</si>
  <si>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</si>
  <si>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</si>
  <si>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</si>
  <si>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</si>
  <si>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</si>
  <si>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</si>
  <si>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</si>
  <si>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</si>
  <si>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</si>
  <si>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</si>
  <si>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</si>
  <si>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</si>
  <si>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</si>
  <si>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</si>
  <si>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</si>
  <si>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</si>
  <si>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</si>
  <si>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</si>
  <si>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</si>
  <si>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</si>
  <si>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</si>
  <si>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</si>
  <si>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</si>
  <si>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</si>
  <si>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</si>
  <si>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</si>
  <si>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</si>
  <si>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</si>
  <si>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</si>
  <si>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</si>
  <si>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</si>
  <si>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</si>
  <si>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</si>
  <si>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</si>
  <si>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</si>
  <si>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</si>
  <si>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</si>
  <si>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</si>
  <si>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</si>
  <si>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</si>
  <si>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</si>
  <si>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</si>
  <si>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</si>
  <si>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</si>
  <si>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</si>
  <si>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</si>
  <si>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</si>
  <si>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</si>
  <si>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</si>
  <si>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</si>
  <si>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</si>
  <si>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</si>
  <si>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</si>
  <si>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</si>
  <si>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</si>
  <si>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</si>
  <si>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</si>
  <si>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</si>
  <si>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</si>
  <si>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</si>
  <si>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</si>
  <si>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</si>
  <si>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</si>
  <si>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</si>
  <si>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</si>
  <si>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</si>
  <si>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</si>
  <si>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</si>
  <si>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</si>
  <si>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</si>
  <si>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</si>
  <si>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</si>
  <si>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</si>
  <si>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</si>
  <si>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</si>
  <si>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</si>
  <si>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</si>
  <si>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</si>
  <si>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</si>
  <si>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</si>
  <si>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</si>
  <si>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</si>
  <si>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</si>
  <si>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</si>
  <si>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</si>
  <si>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</si>
  <si>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</si>
  <si>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</si>
  <si>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</si>
  <si>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</si>
  <si>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</si>
  <si>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</si>
  <si>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</si>
  <si>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</si>
  <si>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</si>
  <si>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</si>
  <si>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</si>
  <si>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</si>
  <si>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</si>
  <si>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</si>
  <si>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</si>
  <si>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</si>
  <si>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</si>
  <si>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</si>
  <si>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</si>
  <si>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</si>
  <si>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</si>
  <si>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</si>
  <si>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</si>
  <si>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</si>
  <si>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</si>
  <si>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</si>
  <si>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</si>
  <si>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</si>
  <si>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</si>
  <si>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</si>
  <si>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</si>
  <si>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</si>
  <si>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</si>
  <si>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</si>
  <si>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</si>
  <si>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</si>
  <si>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</si>
  <si>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</si>
  <si>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</si>
  <si>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</si>
  <si>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</si>
  <si>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</si>
  <si>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</si>
  <si>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</si>
  <si>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</si>
  <si>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</si>
  <si>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</si>
  <si>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</si>
  <si>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</si>
  <si>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</si>
  <si>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</si>
  <si>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</si>
  <si>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</si>
  <si>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</si>
  <si>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</si>
  <si>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</si>
  <si>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</si>
  <si>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</si>
  <si>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</si>
  <si>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</si>
  <si>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</si>
  <si>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</si>
  <si>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</si>
  <si>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</si>
  <si>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</si>
  <si>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</si>
  <si>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</si>
  <si>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</si>
  <si>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</si>
  <si>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</si>
  <si>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</si>
  <si>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</si>
  <si>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</si>
  <si>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</si>
  <si>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</si>
  <si>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</si>
  <si>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</si>
  <si>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</si>
  <si>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</si>
  <si>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</si>
  <si>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</si>
  <si>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</si>
  <si>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</si>
  <si>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</si>
  <si>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</si>
  <si>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</si>
  <si>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</si>
  <si>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</si>
  <si>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</si>
  <si>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</si>
  <si>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</si>
  <si>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</si>
  <si>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</si>
  <si>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</si>
  <si>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</si>
  <si>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</si>
  <si>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</si>
  <si>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</si>
  <si>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</si>
  <si>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</si>
  <si>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</si>
  <si>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</si>
  <si>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</si>
  <si>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</si>
  <si>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</si>
  <si>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</si>
  <si>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</si>
  <si>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</si>
  <si>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</si>
  <si>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</si>
  <si>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</si>
  <si>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</si>
  <si>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</si>
  <si>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</si>
  <si>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</si>
  <si>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</si>
  <si>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</si>
  <si>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</si>
  <si>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</si>
  <si>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</si>
  <si>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</si>
  <si>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</si>
  <si>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</si>
  <si>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</si>
  <si>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</si>
  <si>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</si>
  <si>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</si>
  <si>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</si>
  <si>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</si>
  <si>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</si>
  <si>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</si>
  <si>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</si>
  <si>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</si>
  <si>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</si>
  <si>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</si>
  <si>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</si>
  <si>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</si>
  <si>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</si>
  <si>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</si>
  <si>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</si>
  <si>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</si>
  <si>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</si>
  <si>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</si>
  <si>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</si>
  <si>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</si>
  <si>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</si>
  <si>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</si>
  <si>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</si>
  <si>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</si>
  <si>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</si>
  <si>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</si>
  <si>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</si>
  <si>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</si>
  <si>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</si>
  <si>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</si>
  <si>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</si>
  <si>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</si>
  <si>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</si>
  <si>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</si>
  <si>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</si>
  <si>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</si>
  <si>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</si>
  <si>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</si>
  <si>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</si>
  <si>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</si>
  <si>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</si>
  <si>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</si>
  <si>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</si>
  <si>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</si>
  <si>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</si>
  <si>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</si>
  <si>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</si>
  <si>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</si>
  <si>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</si>
  <si>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</si>
  <si>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</si>
  <si>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</si>
  <si>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</si>
  <si>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</si>
  <si>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</si>
  <si>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</si>
  <si>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</si>
  <si>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</si>
  <si>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</si>
  <si>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</si>
  <si>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</si>
  <si>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</si>
  <si>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</si>
  <si>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</si>
  <si>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</si>
  <si>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</si>
  <si>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</si>
  <si>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</si>
  <si>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</si>
  <si>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</si>
  <si>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</si>
  <si>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</si>
  <si>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</si>
  <si>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</si>
  <si>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</si>
  <si>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</si>
  <si>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</si>
  <si>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</si>
  <si>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</si>
  <si>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</si>
  <si>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</si>
  <si>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</si>
  <si>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</si>
  <si>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</si>
  <si>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</si>
  <si>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</si>
  <si>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</si>
  <si>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</si>
  <si>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</si>
  <si>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</si>
  <si>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</si>
  <si>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</si>
  <si>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</si>
  <si>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</si>
  <si>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</si>
  <si>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</si>
  <si>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</si>
  <si>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</si>
  <si>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</si>
  <si>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</si>
  <si>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</si>
  <si>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</si>
  <si>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</si>
  <si>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</si>
  <si>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</si>
  <si>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</si>
  <si>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</si>
  <si>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</si>
  <si>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</si>
  <si>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</si>
  <si>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</si>
  <si>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</si>
  <si>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</si>
  <si>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</si>
  <si>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</si>
  <si>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</si>
  <si>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</si>
  <si>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</si>
  <si>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</si>
  <si>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</si>
  <si>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</si>
  <si>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</si>
  <si>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</si>
  <si>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</si>
  <si>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</si>
  <si>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</si>
  <si>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</si>
  <si>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</si>
  <si>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</si>
  <si>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</si>
  <si>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</si>
  <si>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</si>
  <si>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</si>
  <si>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</si>
  <si>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</si>
  <si>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</si>
  <si>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</si>
  <si>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</si>
  <si>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</si>
  <si>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</si>
  <si>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</si>
  <si>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</si>
  <si>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</si>
  <si>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</si>
  <si>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</si>
  <si>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</si>
  <si>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</si>
  <si>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</si>
  <si>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</si>
  <si>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</si>
  <si>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</si>
  <si>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</si>
  <si>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</si>
  <si>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</si>
  <si>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</si>
  <si>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</si>
  <si>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</si>
  <si>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</si>
  <si>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</si>
  <si>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</si>
  <si>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</si>
  <si>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</si>
  <si>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</si>
  <si>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</si>
  <si>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</si>
  <si>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</si>
  <si>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</si>
  <si>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</si>
  <si>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</si>
  <si>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</si>
  <si>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</si>
  <si>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</si>
  <si>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</si>
  <si>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</si>
  <si>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</si>
  <si>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</si>
  <si>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</si>
  <si>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</si>
  <si>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</si>
  <si>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</si>
  <si>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</si>
  <si>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</si>
  <si>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</si>
  <si>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</si>
  <si>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</si>
  <si>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</si>
  <si>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</si>
  <si>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</si>
  <si>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</si>
  <si>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</si>
  <si>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</si>
  <si>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</si>
  <si>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</si>
  <si>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</si>
  <si>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</si>
  <si>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</si>
  <si>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</si>
  <si>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</si>
  <si>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</si>
  <si>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</si>
  <si>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</si>
  <si>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</si>
  <si>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</si>
  <si>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</si>
  <si>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</si>
  <si>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</si>
  <si>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</si>
  <si>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</si>
  <si>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</si>
  <si>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</si>
  <si>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</si>
  <si>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</si>
  <si>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</si>
  <si>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</si>
  <si>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</si>
  <si>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</si>
  <si>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</si>
  <si>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</si>
  <si>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</si>
  <si>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</si>
  <si>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</si>
  <si>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</si>
  <si>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</si>
  <si>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</si>
  <si>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</si>
  <si>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</si>
  <si>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</si>
  <si>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</si>
  <si>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</si>
  <si>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</si>
  <si>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</si>
  <si>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</si>
  <si>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</si>
  <si>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</si>
  <si>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</si>
  <si>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</si>
  <si>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</si>
  <si>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</si>
  <si>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</si>
  <si>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</si>
  <si>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</si>
  <si>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</si>
  <si>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</si>
  <si>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</si>
  <si>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</si>
  <si>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</si>
  <si>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</si>
  <si>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</si>
  <si>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</si>
  <si>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</si>
  <si>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</si>
  <si>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</si>
  <si>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</si>
  <si>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</si>
  <si>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</si>
  <si>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</si>
  <si>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</si>
  <si>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</si>
  <si>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</si>
  <si>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</si>
  <si>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</si>
  <si>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</si>
  <si>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</si>
  <si>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</si>
  <si>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</si>
  <si>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</si>
  <si>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</si>
  <si>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</si>
  <si>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</si>
  <si>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</si>
  <si>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</si>
  <si>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</si>
  <si>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</si>
  <si>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</si>
  <si>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</si>
  <si>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</si>
  <si>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</si>
  <si>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</si>
  <si>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</si>
  <si>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</si>
  <si>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</si>
  <si>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</si>
  <si>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</si>
  <si>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</si>
  <si>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</si>
  <si>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</si>
  <si>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</si>
  <si>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</si>
  <si>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</si>
  <si>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</si>
  <si>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</si>
  <si>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</si>
  <si>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</si>
  <si>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</si>
  <si>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</si>
  <si>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</si>
  <si>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</si>
  <si>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</si>
  <si>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</si>
  <si>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</si>
  <si>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</si>
  <si>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</si>
  <si>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</si>
  <si>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</si>
  <si>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</si>
  <si>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</si>
  <si>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</si>
  <si>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</si>
  <si>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</si>
  <si>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</si>
  <si>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</si>
  <si>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</si>
  <si>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</si>
  <si>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</si>
  <si>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</si>
  <si>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</si>
  <si>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</si>
  <si>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</si>
  <si>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</si>
  <si>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</si>
  <si>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</si>
  <si>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</si>
  <si>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</si>
  <si>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</si>
  <si>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</si>
  <si>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</si>
  <si>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</si>
  <si>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</si>
  <si>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</si>
  <si>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</si>
  <si>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</si>
  <si>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</si>
  <si>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</si>
  <si>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</si>
  <si>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</si>
  <si>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</si>
  <si>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</si>
  <si>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</si>
  <si>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</si>
  <si>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</si>
  <si>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</si>
  <si>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</si>
  <si>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</si>
  <si>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</si>
  <si>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</si>
  <si>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</si>
  <si>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</si>
  <si>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</si>
  <si>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</si>
  <si>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</si>
  <si>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</si>
  <si>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</si>
  <si>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</si>
  <si>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</si>
  <si>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</si>
  <si>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</si>
  <si>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</si>
  <si>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</si>
  <si>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</si>
  <si>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</si>
  <si>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</si>
  <si>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</si>
  <si>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</si>
  <si>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</si>
  <si>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</si>
  <si>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</si>
  <si>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</si>
  <si>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</si>
  <si>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</si>
  <si>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</si>
  <si>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</si>
  <si>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</si>
  <si>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</si>
  <si>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</si>
  <si>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</si>
  <si>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</si>
  <si>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</si>
  <si>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</si>
  <si>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</si>
  <si>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</si>
  <si>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</si>
  <si>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</si>
  <si>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</si>
  <si>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</si>
  <si>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</si>
  <si>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</si>
  <si>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</si>
  <si>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</si>
  <si>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</si>
  <si>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</si>
  <si>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</si>
  <si>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</si>
  <si>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</si>
  <si>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</si>
  <si>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</si>
  <si>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</si>
  <si>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</si>
  <si>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</si>
  <si>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</si>
  <si>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</si>
  <si>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</si>
  <si>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</si>
  <si>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</si>
  <si>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</si>
  <si>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</si>
  <si>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</si>
  <si>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</si>
  <si>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</si>
  <si>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</si>
  <si>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</si>
  <si>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</si>
  <si>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</si>
  <si>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</si>
  <si>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</si>
  <si>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</si>
  <si>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</si>
  <si>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</si>
  <si>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</si>
  <si>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</si>
  <si>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</si>
  <si>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</si>
  <si>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</si>
  <si>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</si>
  <si>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</si>
  <si>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</si>
  <si>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</si>
  <si>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</si>
  <si>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</si>
  <si>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</si>
  <si>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</si>
  <si>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</si>
  <si>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</si>
  <si>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</si>
  <si>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</si>
  <si>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</si>
  <si>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</si>
  <si>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</si>
  <si>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</si>
  <si>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</si>
  <si>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</si>
  <si>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</si>
  <si>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</si>
  <si>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</si>
  <si>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</si>
  <si>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</si>
  <si>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</si>
  <si>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</si>
  <si>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</si>
  <si>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</si>
  <si>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</si>
  <si>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</si>
  <si>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</si>
  <si>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</si>
  <si>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</si>
  <si>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</si>
  <si>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</si>
  <si>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</si>
  <si>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</si>
  <si>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</si>
  <si>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</si>
  <si>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</si>
  <si>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</si>
  <si>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</si>
  <si>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</si>
  <si>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</si>
  <si>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</si>
  <si>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</si>
  <si>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</si>
  <si>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</si>
  <si>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</si>
  <si>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</si>
  <si>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</si>
  <si>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</si>
  <si>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</si>
  <si>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</si>
  <si>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</si>
  <si>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</si>
  <si>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</si>
  <si>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</si>
  <si>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</si>
  <si>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</si>
  <si>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</si>
  <si>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</si>
  <si>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</si>
  <si>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</si>
  <si>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</si>
  <si>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</si>
  <si>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</si>
  <si>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</si>
  <si>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</si>
  <si>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</si>
  <si>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</si>
  <si>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</si>
  <si>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</si>
  <si>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</si>
  <si>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</si>
  <si>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</si>
  <si>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</si>
  <si>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</si>
  <si>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</si>
  <si>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</si>
  <si>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</si>
  <si>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</si>
  <si>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</si>
  <si>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</si>
  <si>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</si>
  <si>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</si>
  <si>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</si>
  <si>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</si>
  <si>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</si>
  <si>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</si>
  <si>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</si>
  <si>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</si>
  <si>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</si>
  <si>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</si>
  <si>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</si>
  <si>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</si>
  <si>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</si>
  <si>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</si>
  <si>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</si>
  <si>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</si>
  <si>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</si>
  <si>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</si>
  <si>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</si>
  <si>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</si>
  <si>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</si>
  <si>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</si>
  <si>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</si>
  <si>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</si>
  <si>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</si>
  <si>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</si>
  <si>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</si>
  <si>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</si>
  <si>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</si>
  <si>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</si>
  <si>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</si>
  <si>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</si>
  <si>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</si>
  <si>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</si>
  <si>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</si>
  <si>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</si>
  <si>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</si>
  <si>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</si>
  <si>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</si>
  <si>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</si>
  <si>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</si>
  <si>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</si>
  <si>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</si>
  <si>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</si>
  <si>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</si>
  <si>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</si>
  <si>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</si>
  <si>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</si>
  <si>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</si>
  <si>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</si>
  <si>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</si>
  <si>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</si>
  <si>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</si>
  <si>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</si>
  <si>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</si>
  <si>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</si>
  <si>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</si>
  <si>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</si>
  <si>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</si>
  <si>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</si>
  <si>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</si>
  <si>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</si>
  <si>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</si>
  <si>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</si>
  <si>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</si>
  <si>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</si>
  <si>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</si>
  <si>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</si>
  <si>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</si>
  <si>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</si>
  <si>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</si>
  <si>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</si>
  <si>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</si>
  <si>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</si>
  <si>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</si>
  <si>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</si>
  <si>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</si>
  <si>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</si>
  <si>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</si>
  <si>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</si>
  <si>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</si>
  <si>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</si>
  <si>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</si>
  <si>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</si>
  <si>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</si>
  <si>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</si>
  <si>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</si>
  <si>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</si>
  <si>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</si>
  <si>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</si>
  <si>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</si>
  <si>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</si>
  <si>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</si>
  <si>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</si>
  <si>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</si>
  <si>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</si>
  <si>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</si>
  <si>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</si>
  <si>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</si>
  <si>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</si>
  <si>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</si>
  <si>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</si>
  <si>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</si>
  <si>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</si>
  <si>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</si>
  <si>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</si>
  <si>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</si>
  <si>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</si>
  <si>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</si>
  <si>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</si>
  <si>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</si>
  <si>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</si>
  <si>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</si>
  <si>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</si>
  <si>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</si>
  <si>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</si>
  <si>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</si>
  <si>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</si>
  <si>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</si>
  <si>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</si>
  <si>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</si>
  <si>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</si>
  <si>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</si>
  <si>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</si>
  <si>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</si>
  <si>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</si>
  <si>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</si>
  <si>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</si>
  <si>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</si>
  <si>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</si>
  <si>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</si>
  <si>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</si>
  <si>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</si>
  <si>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</si>
  <si>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</si>
  <si>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</si>
  <si>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</si>
  <si>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</si>
  <si>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</si>
  <si>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</si>
  <si>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</si>
  <si>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</si>
  <si>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</si>
  <si>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</si>
  <si>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</si>
  <si>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</si>
  <si>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</si>
  <si>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</si>
  <si>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</si>
  <si>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</si>
  <si>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</si>
  <si>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</si>
  <si>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</si>
  <si>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</si>
  <si>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</si>
  <si>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</si>
  <si>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</si>
  <si>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</si>
  <si>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</si>
  <si>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</si>
  <si>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</si>
  <si>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</si>
  <si>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</si>
  <si>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</si>
  <si>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</si>
  <si>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</si>
  <si>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</si>
  <si>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</si>
  <si>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</si>
  <si>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</si>
  <si>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</si>
  <si>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</si>
  <si>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</si>
  <si>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</si>
  <si>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</si>
  <si>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</si>
  <si>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</si>
  <si>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</si>
  <si>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</si>
  <si>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</si>
  <si>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</si>
  <si>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</si>
  <si>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</si>
  <si>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</si>
  <si>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</si>
  <si>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</si>
  <si>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</si>
  <si>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</si>
  <si>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</si>
  <si>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</si>
  <si>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</si>
  <si>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</si>
  <si>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</si>
  <si>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</si>
  <si>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</si>
  <si>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</si>
  <si>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</si>
  <si>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</si>
  <si>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</si>
  <si>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</si>
  <si>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</si>
  <si>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</si>
  <si>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</si>
  <si>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</si>
  <si>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</si>
  <si>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</si>
  <si>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</si>
  <si>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</si>
  <si>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</si>
  <si>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</si>
  <si>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</si>
  <si>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</si>
  <si>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</si>
  <si>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</si>
  <si>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</si>
  <si>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</si>
  <si>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</si>
  <si>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</si>
  <si>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</si>
  <si>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</si>
  <si>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</si>
  <si>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</si>
  <si>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</si>
  <si>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</si>
  <si>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</si>
  <si>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</si>
  <si>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</si>
  <si>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</si>
  <si>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</si>
  <si>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</si>
  <si>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</si>
  <si>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</si>
  <si>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</si>
  <si>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</si>
  <si>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</si>
  <si>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</si>
  <si>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</si>
  <si>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</si>
  <si>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</si>
  <si>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</si>
  <si>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</si>
  <si>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</si>
  <si>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</si>
  <si>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</si>
  <si>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</si>
  <si>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</si>
  <si>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</si>
  <si>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</si>
  <si>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</si>
  <si>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</si>
  <si>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</si>
  <si>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</si>
  <si>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</si>
  <si>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</si>
  <si>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</si>
  <si>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</si>
  <si>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</si>
  <si>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</si>
  <si>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</si>
  <si>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</si>
  <si>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</si>
  <si>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</si>
  <si>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</si>
  <si>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</si>
  <si>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</si>
  <si>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</si>
  <si>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</si>
  <si>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</si>
  <si>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</si>
  <si>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</si>
  <si>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</si>
  <si>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</si>
  <si>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</si>
  <si>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</si>
  <si>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</si>
  <si>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</si>
  <si>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</si>
  <si>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</si>
  <si>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</si>
  <si>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</si>
  <si>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</si>
  <si>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</si>
  <si>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</si>
  <si>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</si>
  <si>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</si>
  <si>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</si>
  <si>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</si>
  <si>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</si>
  <si>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</si>
  <si>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</si>
  <si>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</si>
  <si>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</si>
  <si>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</si>
  <si>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</si>
  <si>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</si>
  <si>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</si>
  <si>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</si>
  <si>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</si>
  <si>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</si>
  <si>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</si>
  <si>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</si>
  <si>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</si>
  <si>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</si>
  <si>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</si>
  <si>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</si>
  <si>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</si>
  <si>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</si>
  <si>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</si>
  <si>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</si>
  <si>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</si>
  <si>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</si>
  <si>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</si>
  <si>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</si>
  <si>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</si>
  <si>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</si>
  <si>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</si>
  <si>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</si>
  <si>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</si>
  <si>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</si>
  <si>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</si>
  <si>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</si>
  <si>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</si>
  <si>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</si>
  <si>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</si>
  <si>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</si>
  <si>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</si>
  <si>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</si>
  <si>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</si>
  <si>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</si>
  <si>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</si>
  <si>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</si>
  <si>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</si>
  <si>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</si>
  <si>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</si>
  <si>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</si>
  <si>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</si>
  <si>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</si>
  <si>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</si>
  <si>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</si>
  <si>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</si>
  <si>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</si>
  <si>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</si>
  <si>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</si>
  <si>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</si>
  <si>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</si>
  <si>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</si>
  <si>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</si>
  <si>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</si>
  <si>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</si>
  <si>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</si>
  <si>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</si>
  <si>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</si>
  <si>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</si>
  <si>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</si>
  <si>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</si>
  <si>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</si>
  <si>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</si>
  <si>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</si>
  <si>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</si>
  <si>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</si>
  <si>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</si>
  <si>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</si>
  <si>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</si>
  <si>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</si>
  <si>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</si>
  <si>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</si>
  <si>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</si>
  <si>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</si>
  <si>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</si>
  <si>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</si>
  <si>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</si>
  <si>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</si>
  <si>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</si>
  <si>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</si>
  <si>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</si>
  <si>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</si>
  <si>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</si>
  <si>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</si>
  <si>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</si>
  <si>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</si>
  <si>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</si>
  <si>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</si>
  <si>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</si>
  <si>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</si>
  <si>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</si>
  <si>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</si>
  <si>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</si>
  <si>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</si>
  <si>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</si>
  <si>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</si>
  <si>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</si>
  <si>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</si>
  <si>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</si>
  <si>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</si>
  <si>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</si>
  <si>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</si>
  <si>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</si>
  <si>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</si>
  <si>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</si>
  <si>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</si>
  <si>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</si>
  <si>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</si>
  <si>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</si>
  <si>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</si>
  <si>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</si>
  <si>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</si>
  <si>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</si>
  <si>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</si>
  <si>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</si>
  <si>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</si>
  <si>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</si>
  <si>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</si>
  <si>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</si>
  <si>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</si>
  <si>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</si>
  <si>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</si>
  <si>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</si>
  <si>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</si>
  <si>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</si>
  <si>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</si>
  <si>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</si>
  <si>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</si>
  <si>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</si>
  <si>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</si>
  <si>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</si>
  <si>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</si>
  <si>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</si>
  <si>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</si>
  <si>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</si>
  <si>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</si>
  <si>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</si>
  <si>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</si>
  <si>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</si>
  <si>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</si>
  <si>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</si>
  <si>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</si>
  <si>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</si>
  <si>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</si>
  <si>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</si>
  <si>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</si>
  <si>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</si>
  <si>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</si>
  <si>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</si>
  <si>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</si>
  <si>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</si>
  <si>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</si>
  <si>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</si>
  <si>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</si>
  <si>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</si>
  <si>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</si>
  <si>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</si>
  <si>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</si>
  <si>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</si>
  <si>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</si>
  <si>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</si>
  <si>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</si>
  <si>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</si>
  <si>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</si>
  <si>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</si>
  <si>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</si>
  <si>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</si>
  <si>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</si>
  <si>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</si>
  <si>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</si>
  <si>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</si>
  <si>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</si>
  <si>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</si>
  <si>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</si>
  <si>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</si>
  <si>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</si>
  <si>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</si>
  <si>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</si>
  <si>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</si>
  <si>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</si>
  <si>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</si>
  <si>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</si>
  <si>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</si>
  <si>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</si>
  <si>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</si>
  <si>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</si>
  <si>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</si>
  <si>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</si>
  <si>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</si>
  <si>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</si>
  <si>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</si>
  <si>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</si>
  <si>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</si>
  <si>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</si>
  <si>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</si>
  <si>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</si>
  <si>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</si>
  <si>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</si>
  <si>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</si>
  <si>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</si>
  <si>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</si>
  <si>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</si>
  <si>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</si>
  <si>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</si>
  <si>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</si>
  <si>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</si>
  <si>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</si>
  <si>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</si>
  <si>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</si>
  <si>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</si>
  <si>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</si>
  <si>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</si>
  <si>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</si>
  <si>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</si>
  <si>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</si>
  <si>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</si>
  <si>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</si>
  <si>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</si>
  <si>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</si>
  <si>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</si>
  <si>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</si>
  <si>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</si>
  <si>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</si>
  <si>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</si>
  <si>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</si>
  <si>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</si>
  <si>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</si>
  <si>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</si>
  <si>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</si>
  <si>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</si>
  <si>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</si>
  <si>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</si>
  <si>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</si>
  <si>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</si>
  <si>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</si>
  <si>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</si>
  <si>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</si>
  <si>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</si>
  <si>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</si>
  <si>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</si>
  <si>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</si>
  <si>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</si>
  <si>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</si>
  <si>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</si>
  <si>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</si>
  <si>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</si>
  <si>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</si>
  <si>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</si>
  <si>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</si>
  <si>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</si>
  <si>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</si>
  <si>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</si>
  <si>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</si>
  <si>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</si>
  <si>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</si>
  <si>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</si>
  <si>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</si>
  <si>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</si>
  <si>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</si>
  <si>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</si>
  <si>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</si>
  <si>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</si>
  <si>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</si>
  <si>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</si>
  <si>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</si>
  <si>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</si>
  <si>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</si>
  <si>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</si>
  <si>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</si>
  <si>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</si>
  <si>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</si>
  <si>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</si>
  <si>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</si>
  <si>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</si>
  <si>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</si>
  <si>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</si>
  <si>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</si>
  <si>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</si>
  <si>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</si>
  <si>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</si>
  <si>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</si>
  <si>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</si>
  <si>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</si>
  <si>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</si>
  <si>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</si>
  <si>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</si>
  <si>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</si>
  <si>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</si>
  <si>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</si>
  <si>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</si>
  <si>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</si>
  <si>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</si>
  <si>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</si>
  <si>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</si>
  <si>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</si>
  <si>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</si>
  <si>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</si>
  <si>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</si>
  <si>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</si>
  <si>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</si>
  <si>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</si>
  <si>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</si>
  <si>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</si>
  <si>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</si>
  <si>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</si>
  <si>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</si>
  <si>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</si>
  <si>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</si>
  <si>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</si>
  <si>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</si>
  <si>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</si>
  <si>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</si>
  <si>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</si>
  <si>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</si>
  <si>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</si>
  <si>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</si>
  <si>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</si>
  <si>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</si>
  <si>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</si>
  <si>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</si>
  <si>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</si>
  <si>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</si>
  <si>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</si>
  <si>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</si>
  <si>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</si>
  <si>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</si>
  <si>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</si>
  <si>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</si>
  <si>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</si>
  <si>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</si>
  <si>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</si>
  <si>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</si>
  <si>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</si>
  <si>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</si>
  <si>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</si>
  <si>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</si>
  <si>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</si>
  <si>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</si>
  <si>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</si>
  <si>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</si>
  <si>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</si>
  <si>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</si>
  <si>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</si>
  <si>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</si>
  <si>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</si>
  <si>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</si>
  <si>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</si>
  <si>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</si>
  <si>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</si>
  <si>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</si>
  <si>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</si>
  <si>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</si>
  <si>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</si>
  <si>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</si>
  <si>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</si>
  <si>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</si>
  <si>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</si>
  <si>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</si>
  <si>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</si>
  <si>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</si>
  <si>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</si>
  <si>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</si>
  <si>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</si>
  <si>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</si>
  <si>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</si>
  <si>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</si>
  <si>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</si>
  <si>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</si>
  <si>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</si>
  <si>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</si>
  <si>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</si>
  <si>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</si>
  <si>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</si>
  <si>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</si>
  <si>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</si>
  <si>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</si>
  <si>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</si>
  <si>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</si>
  <si>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</si>
  <si>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</si>
  <si>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</si>
  <si>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</si>
  <si>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</si>
  <si>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</si>
  <si>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</si>
  <si>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</si>
  <si>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</si>
  <si>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</si>
  <si>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</si>
  <si>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</si>
  <si>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</si>
  <si>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</si>
  <si>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</si>
  <si>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</si>
  <si>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</si>
  <si>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</si>
  <si>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</si>
  <si>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</si>
  <si>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</si>
  <si>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</si>
  <si>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</si>
  <si>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</si>
  <si>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</si>
  <si>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</si>
  <si>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</si>
  <si>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</si>
  <si>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</si>
  <si>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</si>
  <si>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</si>
  <si>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</si>
  <si>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</si>
  <si>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</si>
  <si>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</si>
  <si>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</si>
  <si>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</si>
  <si>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</si>
  <si>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</si>
  <si>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</si>
  <si>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</si>
  <si>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</si>
  <si>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</si>
  <si>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</si>
  <si>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</si>
  <si>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</si>
  <si>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</si>
  <si>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</si>
  <si>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</si>
  <si>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</si>
  <si>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</si>
  <si>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</si>
  <si>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</si>
  <si>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</si>
  <si>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</si>
  <si>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</si>
  <si>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</si>
  <si>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</si>
  <si>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</si>
  <si>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</si>
  <si>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</si>
  <si>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</si>
  <si>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</si>
  <si>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</si>
  <si>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</si>
  <si>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</si>
  <si>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</si>
  <si>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</si>
  <si>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</si>
  <si>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</si>
  <si>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</si>
  <si>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</si>
  <si>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</si>
  <si>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</si>
  <si>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</si>
  <si>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</si>
  <si>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</si>
  <si>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</si>
  <si>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</si>
  <si>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</si>
  <si>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</si>
  <si>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</si>
  <si>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</si>
  <si>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</si>
  <si>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</si>
  <si>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</si>
  <si>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</si>
  <si>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</si>
  <si>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</si>
  <si>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</si>
  <si>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</si>
  <si>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</si>
  <si>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</si>
  <si>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</si>
  <si>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</si>
  <si>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</si>
  <si>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</si>
  <si>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</si>
  <si>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</si>
  <si>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</si>
  <si>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</si>
  <si>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</si>
  <si>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</si>
  <si>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</si>
  <si>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</si>
  <si>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</si>
  <si>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</si>
  <si>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</si>
  <si>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</si>
  <si>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</si>
  <si>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</si>
  <si>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</si>
  <si>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</si>
  <si>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</si>
  <si>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</si>
  <si>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</si>
  <si>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</si>
  <si>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</si>
  <si>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</si>
  <si>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</si>
  <si>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</si>
  <si>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</si>
  <si>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</si>
  <si>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</si>
  <si>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</si>
  <si>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</si>
  <si>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</si>
  <si>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</si>
  <si>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</si>
  <si>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</si>
  <si>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</si>
  <si>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</si>
  <si>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</si>
  <si>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</si>
  <si>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</si>
  <si>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</si>
  <si>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</si>
  <si>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</si>
  <si>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</si>
  <si>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</si>
  <si>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</si>
  <si>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</si>
  <si>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</si>
  <si>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</si>
  <si>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</si>
  <si>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</si>
  <si>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</si>
  <si>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</si>
  <si>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</si>
  <si>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</si>
  <si>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</si>
  <si>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</si>
  <si>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</si>
  <si>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</si>
  <si>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</si>
  <si>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</si>
  <si>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</si>
  <si>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</si>
  <si>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</si>
  <si>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</si>
  <si>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</si>
  <si>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</si>
  <si>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</si>
  <si>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</si>
  <si>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</si>
  <si>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</si>
  <si>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</si>
  <si>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</si>
  <si>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</si>
  <si>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</si>
  <si>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</si>
  <si>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</si>
  <si>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</si>
  <si>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</si>
  <si>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</si>
  <si>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</si>
  <si>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</si>
  <si>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</si>
  <si>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</si>
  <si>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</si>
  <si>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</si>
  <si>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</si>
  <si>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</si>
  <si>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</si>
  <si>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</si>
  <si>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</si>
  <si>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</si>
  <si>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</si>
  <si>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</si>
  <si>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</si>
  <si>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</si>
  <si>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</si>
  <si>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</si>
  <si>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</si>
  <si>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</si>
  <si>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</si>
  <si>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</si>
  <si>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</si>
  <si>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</si>
  <si>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</si>
  <si>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</si>
  <si>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</si>
  <si>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</si>
  <si>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</si>
  <si>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</si>
  <si>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</si>
  <si>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</si>
  <si>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</si>
  <si>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</si>
  <si>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</si>
  <si>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</si>
  <si>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</si>
  <si>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</si>
  <si>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</si>
  <si>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</si>
  <si>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</si>
  <si>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</si>
  <si>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</si>
  <si>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</si>
  <si>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</si>
  <si>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</si>
  <si>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</si>
  <si>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</si>
  <si>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</si>
  <si>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</si>
  <si>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</si>
  <si>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</si>
  <si>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</si>
  <si>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</si>
  <si>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</si>
  <si>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</si>
  <si>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</si>
  <si>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</si>
  <si>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</si>
  <si>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</si>
  <si>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</si>
  <si>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</si>
  <si>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</si>
  <si>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</si>
  <si>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</si>
  <si>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</si>
  <si>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</si>
  <si>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</si>
  <si>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</si>
  <si>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</si>
  <si>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</si>
  <si>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</si>
  <si>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</si>
  <si>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</si>
  <si>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</si>
  <si>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</si>
  <si>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</si>
  <si>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</si>
  <si>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</si>
  <si>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</si>
  <si>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</si>
  <si>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</si>
  <si>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</si>
  <si>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</si>
  <si>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</si>
  <si>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</si>
  <si>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</si>
  <si>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</si>
  <si>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</si>
  <si>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</si>
  <si>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</si>
  <si>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</si>
  <si>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</si>
  <si>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</si>
  <si>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</si>
  <si>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</si>
  <si>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</si>
  <si>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</si>
  <si>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</si>
  <si>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</si>
  <si>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</si>
  <si>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</si>
  <si>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</si>
  <si>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</si>
  <si>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</si>
  <si>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</si>
  <si>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</si>
  <si>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</si>
  <si>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</si>
  <si>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</si>
  <si>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</si>
  <si>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</si>
  <si>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</si>
  <si>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</si>
  <si>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</si>
  <si>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</si>
  <si>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</si>
  <si>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</si>
  <si>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</si>
  <si>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</si>
  <si>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</si>
  <si>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</si>
  <si>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</si>
  <si>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</si>
  <si>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</si>
  <si>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</si>
  <si>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</si>
  <si>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</si>
  <si>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</si>
  <si>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</si>
  <si>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</si>
  <si>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</si>
  <si>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</si>
  <si>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</si>
  <si>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</si>
  <si>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</si>
  <si>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</si>
  <si>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</si>
  <si>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</si>
  <si>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</si>
  <si>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</si>
  <si>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</si>
  <si>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</si>
  <si>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</si>
  <si>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</si>
  <si>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</si>
  <si>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</si>
  <si>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</si>
  <si>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</si>
  <si>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</si>
  <si>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</si>
  <si>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</si>
  <si>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</si>
  <si>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</si>
  <si>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</si>
  <si>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</si>
  <si>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</si>
  <si>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</si>
  <si>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</si>
  <si>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</si>
  <si>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</si>
  <si>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</si>
  <si>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</si>
  <si>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</si>
  <si>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</si>
  <si>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</si>
  <si>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</si>
  <si>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</si>
  <si>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</si>
  <si>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</si>
  <si>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</si>
  <si>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</si>
  <si>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</si>
  <si>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</si>
  <si>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</si>
  <si>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</si>
  <si>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</si>
  <si>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</si>
  <si>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</si>
  <si>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</si>
  <si>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</si>
  <si>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</si>
  <si>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</si>
  <si>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</si>
  <si>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</si>
  <si>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</si>
  <si>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</si>
  <si>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</si>
  <si>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</si>
  <si>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</si>
  <si>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</si>
  <si>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</si>
  <si>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</si>
  <si>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</si>
  <si>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</si>
  <si>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</si>
  <si>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</si>
  <si>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</si>
  <si>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</si>
  <si>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</si>
  <si>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</si>
  <si>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</si>
  <si>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</si>
  <si>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</si>
  <si>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</si>
  <si>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</si>
  <si>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</si>
  <si>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</si>
  <si>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</si>
  <si>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</si>
  <si>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</si>
  <si>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</si>
  <si>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</si>
  <si>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</si>
  <si>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</si>
  <si>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</si>
  <si>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</si>
  <si>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</si>
  <si>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</si>
  <si>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</si>
  <si>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</si>
  <si>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</si>
  <si>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</si>
  <si>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</si>
  <si>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</si>
  <si>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</si>
  <si>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</si>
  <si>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</si>
  <si>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</si>
  <si>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</si>
  <si>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</si>
  <si>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</si>
  <si>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</si>
  <si>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</si>
  <si>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</si>
  <si>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</si>
  <si>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</si>
  <si>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</si>
  <si>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</si>
  <si>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</si>
  <si>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</si>
  <si>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</si>
  <si>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</si>
  <si>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</si>
  <si>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</si>
  <si>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</si>
  <si>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</si>
  <si>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</si>
  <si>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</si>
  <si>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</si>
  <si>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</si>
  <si>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</si>
  <si>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</si>
  <si>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</si>
  <si>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</si>
  <si>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</si>
  <si>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</si>
  <si>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</si>
  <si>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</si>
  <si>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</si>
  <si>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</si>
  <si>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</si>
  <si>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</si>
  <si>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</si>
  <si>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</si>
  <si>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</si>
  <si>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</si>
  <si>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</si>
  <si>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</si>
  <si>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</si>
  <si>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</si>
  <si>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</si>
  <si>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</si>
  <si>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</si>
  <si>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</si>
  <si>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</si>
  <si>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</si>
  <si>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</si>
  <si>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</si>
  <si>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</si>
  <si>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</si>
  <si>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</si>
  <si>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</si>
  <si>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</si>
  <si>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</si>
  <si>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</si>
  <si>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</si>
  <si>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</si>
  <si>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</si>
  <si>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</si>
  <si>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</si>
  <si>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</si>
  <si>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</si>
  <si>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</si>
  <si>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</si>
  <si>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</si>
  <si>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</si>
  <si>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</si>
  <si>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</si>
  <si>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</si>
  <si>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</si>
  <si>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</si>
  <si>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</si>
  <si>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</si>
  <si>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</si>
  <si>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</si>
  <si>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</si>
  <si>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</si>
  <si>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</si>
  <si>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</si>
  <si>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</si>
  <si>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</si>
  <si>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</si>
  <si>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</si>
  <si>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</si>
  <si>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</si>
  <si>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</si>
  <si>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</si>
  <si>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</si>
  <si>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</si>
  <si>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</si>
  <si>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</si>
  <si>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</si>
  <si>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</si>
  <si>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</si>
  <si>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</si>
  <si>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</si>
  <si>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</si>
  <si>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</si>
  <si>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</si>
  <si>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</si>
  <si>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</si>
  <si>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</si>
  <si>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</si>
  <si>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</si>
  <si>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</si>
  <si>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</si>
  <si>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</si>
  <si>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</si>
  <si>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</si>
  <si>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</si>
  <si>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</si>
  <si>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</si>
  <si>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</si>
  <si>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</si>
  <si>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</si>
  <si>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</si>
  <si>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</si>
  <si>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</si>
  <si>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</si>
  <si>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</si>
  <si>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</si>
  <si>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</si>
  <si>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</si>
  <si>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</si>
  <si>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</si>
  <si>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</si>
  <si>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</si>
  <si>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</si>
  <si>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</si>
  <si>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</si>
  <si>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</si>
  <si>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</si>
  <si>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</si>
  <si>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</si>
  <si>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</si>
  <si>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</si>
  <si>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</si>
  <si>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</si>
  <si>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</si>
  <si>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</si>
  <si>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</si>
  <si>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</si>
  <si>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</si>
  <si>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</si>
  <si>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</si>
  <si>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</si>
  <si>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</si>
  <si>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</si>
  <si>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</si>
  <si>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</si>
  <si>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</si>
  <si>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</si>
  <si>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</si>
  <si>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</si>
  <si>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</si>
  <si>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</si>
  <si>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</si>
  <si>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</si>
  <si>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</si>
  <si>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</si>
  <si>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</si>
  <si>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</si>
  <si>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</si>
  <si>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</si>
  <si>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</si>
  <si>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</si>
  <si>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</si>
  <si>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</si>
  <si>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</si>
  <si>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</si>
  <si>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</si>
  <si>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</si>
  <si>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</si>
  <si>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</si>
  <si>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</si>
  <si>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</si>
  <si>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</si>
  <si>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</si>
  <si>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</si>
  <si>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</si>
  <si>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</si>
  <si>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</si>
  <si>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</si>
  <si>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</si>
  <si>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</si>
  <si>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</si>
  <si>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</si>
  <si>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</si>
  <si>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</si>
  <si>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</si>
  <si>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</si>
  <si>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</si>
  <si>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</si>
  <si>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</si>
  <si>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</si>
  <si>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</si>
  <si>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</si>
  <si>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</si>
  <si>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</si>
  <si>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</si>
  <si>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</si>
  <si>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</si>
  <si>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</si>
  <si>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</si>
  <si>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</si>
  <si>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</si>
  <si>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</si>
  <si>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</si>
  <si>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</si>
  <si>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</si>
  <si>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</si>
  <si>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</si>
  <si>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</si>
  <si>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</si>
  <si>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</si>
  <si>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</si>
  <si>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</si>
  <si>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</si>
  <si>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</si>
  <si>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</si>
  <si>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</si>
  <si>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</si>
  <si>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</si>
  <si>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</si>
  <si>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</si>
  <si>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</si>
  <si>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</si>
  <si>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</si>
  <si>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</si>
  <si>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</si>
  <si>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</si>
  <si>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</si>
  <si>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</si>
  <si>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</si>
  <si>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</si>
  <si>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</si>
  <si>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</si>
  <si>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</si>
  <si>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</si>
  <si>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</si>
  <si>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</si>
  <si>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</si>
  <si>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</si>
  <si>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</si>
  <si>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</si>
  <si>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</si>
  <si>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</si>
  <si>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</si>
  <si>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</si>
  <si>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</si>
  <si>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</si>
  <si>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</si>
  <si>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</si>
  <si>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</si>
  <si>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</si>
  <si>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</si>
  <si>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</si>
  <si>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</si>
  <si>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</si>
  <si>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</si>
  <si>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</si>
  <si>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</si>
  <si>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</si>
  <si>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</si>
  <si>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</si>
  <si>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</si>
  <si>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</si>
  <si>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</si>
  <si>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</si>
  <si>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</si>
  <si>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</si>
  <si>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</si>
  <si>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</si>
  <si>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</si>
  <si>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</si>
  <si>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</si>
  <si>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</si>
  <si>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</si>
  <si>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</si>
  <si>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</si>
  <si>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</si>
  <si>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</si>
  <si>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</si>
  <si>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</si>
  <si>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</si>
  <si>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</si>
  <si>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</si>
  <si>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</si>
  <si>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</si>
  <si>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</si>
  <si>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</si>
  <si>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</si>
  <si>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</si>
  <si>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</si>
  <si>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</si>
  <si>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</si>
  <si>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</si>
  <si>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</si>
  <si>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</si>
  <si>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</si>
  <si>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</si>
  <si>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</si>
  <si>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</si>
  <si>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</si>
  <si>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</si>
  <si>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</si>
  <si>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</si>
  <si>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</si>
  <si>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</si>
  <si>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</si>
  <si>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</si>
  <si>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</si>
  <si>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</si>
  <si>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</si>
  <si>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</si>
  <si>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</si>
  <si>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</si>
  <si>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</si>
  <si>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</si>
  <si>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</si>
  <si>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</si>
  <si>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</si>
  <si>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</si>
  <si>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</si>
  <si>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</si>
  <si>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</si>
  <si>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</si>
  <si>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</si>
  <si>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</si>
  <si>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</si>
  <si>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</si>
  <si>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</si>
  <si>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</si>
  <si>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</si>
  <si>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</si>
  <si>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</si>
  <si>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</si>
  <si>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</si>
  <si>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</si>
  <si>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</si>
  <si>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</si>
  <si>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</si>
  <si>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</si>
  <si>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</si>
  <si>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</si>
  <si>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</si>
  <si>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</si>
  <si>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</si>
  <si>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</si>
  <si>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</si>
  <si>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</si>
  <si>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</si>
  <si>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</si>
  <si>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</si>
  <si>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</si>
  <si>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</si>
  <si>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</si>
  <si>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</si>
  <si>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</si>
  <si>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</si>
  <si>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</si>
  <si>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</si>
  <si>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</si>
  <si>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</si>
  <si>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</si>
  <si>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</si>
  <si>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</si>
  <si>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</si>
  <si>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</si>
  <si>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</si>
  <si>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</si>
  <si>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</si>
  <si>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</si>
  <si>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</si>
  <si>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</si>
  <si>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</si>
  <si>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</si>
  <si>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</si>
  <si>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</si>
  <si>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</si>
  <si>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</si>
  <si>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</si>
  <si>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</si>
  <si>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</si>
  <si>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</si>
  <si>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</si>
  <si>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</si>
  <si>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</si>
  <si>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</si>
  <si>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</si>
  <si>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</si>
  <si>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</si>
  <si>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</si>
  <si>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</si>
  <si>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</si>
  <si>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</si>
  <si>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</si>
  <si>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</si>
  <si>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</si>
  <si>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</si>
  <si>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</si>
  <si>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</si>
  <si>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</si>
  <si>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</si>
  <si>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</si>
  <si>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</si>
  <si>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</si>
  <si>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</si>
  <si>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</si>
  <si>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</si>
  <si>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</si>
  <si>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</si>
  <si>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</si>
  <si>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</si>
  <si>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</si>
  <si>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</si>
  <si>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</si>
  <si>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</si>
  <si>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</si>
  <si>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</si>
  <si>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</si>
  <si>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</si>
  <si>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</si>
  <si>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</si>
  <si>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</si>
  <si>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</si>
  <si>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</si>
  <si>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</si>
  <si>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</si>
  <si>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</si>
  <si>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</si>
  <si>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</si>
  <si>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</si>
  <si>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</si>
  <si>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</si>
  <si>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</si>
  <si>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</si>
  <si>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</si>
  <si>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</si>
  <si>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</si>
  <si>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</si>
  <si>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</si>
  <si>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</si>
  <si>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</si>
  <si>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</si>
  <si>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</si>
  <si>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</si>
  <si>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</si>
  <si>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</si>
  <si>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</si>
  <si>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</si>
  <si>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</si>
  <si>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</si>
  <si>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</si>
  <si>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</si>
  <si>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</si>
  <si>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</si>
  <si>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</si>
  <si>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</si>
  <si>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</si>
  <si>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</si>
  <si>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</si>
  <si>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</si>
  <si>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</si>
  <si>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</si>
  <si>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</si>
  <si>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</si>
  <si>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</si>
  <si>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</si>
  <si>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</si>
  <si>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</si>
  <si>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</si>
  <si>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</si>
  <si>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</si>
  <si>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</si>
  <si>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</si>
  <si>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</si>
  <si>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</si>
  <si>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</si>
  <si>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</si>
  <si>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</si>
  <si>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</si>
  <si>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</si>
  <si>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</si>
  <si>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</si>
  <si>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</si>
  <si>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</si>
  <si>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</si>
  <si>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</si>
  <si>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</si>
  <si>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</si>
  <si>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</si>
  <si>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</si>
  <si>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</si>
  <si>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</si>
  <si>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</si>
  <si>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</si>
  <si>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</si>
  <si>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</si>
  <si>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</si>
  <si>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</si>
  <si>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</si>
  <si>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</si>
  <si>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</si>
  <si>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</si>
  <si>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</si>
  <si>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</si>
  <si>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</si>
  <si>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</si>
  <si>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</si>
  <si>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</si>
  <si>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</si>
  <si>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</si>
  <si>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</si>
  <si>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</si>
  <si>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</si>
  <si>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</si>
  <si>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</si>
  <si>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</si>
  <si>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</si>
  <si>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</si>
  <si>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</si>
  <si>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</si>
  <si>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</si>
  <si>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</si>
  <si>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</si>
  <si>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</si>
  <si>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</si>
  <si>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</si>
  <si>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</si>
  <si>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</si>
  <si>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</si>
  <si>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</si>
  <si>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</si>
  <si>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</si>
  <si>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</si>
  <si>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</si>
  <si>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</si>
  <si>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</si>
  <si>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</si>
  <si>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</si>
  <si>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</si>
  <si>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</si>
  <si>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</si>
  <si>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</si>
  <si>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</si>
  <si>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</si>
  <si>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</si>
  <si>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</si>
  <si>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</si>
  <si>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</si>
  <si>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</si>
  <si>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</si>
  <si>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</si>
  <si>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</si>
  <si>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</si>
  <si>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</si>
  <si>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</si>
  <si>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</si>
  <si>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</si>
  <si>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</si>
  <si>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</si>
  <si>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</si>
  <si>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</si>
  <si>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</si>
  <si>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</si>
  <si>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</si>
  <si>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</si>
  <si>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</si>
  <si>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</si>
  <si>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</si>
  <si>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</si>
  <si>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</si>
  <si>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</si>
  <si>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</si>
  <si>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</si>
  <si>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</si>
  <si>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</si>
  <si>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</si>
  <si>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</si>
  <si>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</si>
  <si>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</si>
  <si>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</si>
  <si>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</si>
  <si>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</si>
  <si>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</si>
  <si>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</si>
  <si>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</si>
  <si>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</si>
  <si>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</si>
  <si>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</si>
  <si>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</si>
  <si>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</si>
  <si>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</si>
  <si>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</si>
  <si>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</si>
  <si>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</si>
  <si>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</si>
  <si>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</si>
  <si>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</si>
  <si>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</si>
  <si>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</si>
  <si>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</si>
  <si>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</si>
  <si>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</si>
  <si>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</si>
  <si>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</si>
  <si>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</si>
  <si>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</si>
  <si>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</si>
  <si>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</si>
  <si>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</si>
  <si>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</si>
  <si>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</si>
  <si>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</si>
  <si>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</si>
  <si>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</si>
  <si>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</si>
  <si>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</si>
  <si>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</si>
  <si>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</si>
  <si>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</si>
  <si>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</si>
  <si>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</si>
  <si>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</si>
  <si>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</si>
  <si>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</si>
  <si>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</si>
  <si>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</si>
  <si>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</si>
  <si>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</si>
  <si>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</si>
  <si>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</si>
  <si>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</si>
  <si>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</si>
  <si>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</si>
  <si>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</si>
  <si>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</si>
  <si>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</si>
  <si>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</si>
  <si>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</si>
  <si>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</si>
  <si>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</si>
  <si>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</si>
  <si>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</si>
  <si>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</si>
  <si>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</si>
  <si>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</si>
  <si>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</si>
  <si>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</si>
  <si>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</si>
  <si>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</si>
  <si>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</si>
  <si>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</si>
  <si>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</si>
  <si>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</si>
  <si>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</si>
  <si>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</si>
  <si>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</si>
  <si>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</si>
  <si>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</si>
  <si>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</si>
  <si>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</si>
  <si>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</si>
  <si>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</si>
  <si>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</si>
  <si>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</si>
  <si>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</si>
  <si>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</si>
  <si>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</si>
  <si>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</si>
  <si>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</si>
  <si>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</si>
  <si>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</si>
  <si>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</si>
  <si>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</si>
  <si>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</si>
  <si>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</si>
  <si>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</si>
  <si>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</si>
  <si>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</si>
  <si>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</si>
  <si>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</si>
  <si>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</si>
  <si>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</si>
  <si>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</si>
  <si>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</si>
  <si>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</si>
  <si>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</si>
  <si>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</si>
  <si>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</si>
  <si>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</si>
  <si>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</si>
  <si>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</si>
  <si>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</si>
  <si>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</si>
  <si>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</si>
  <si>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</si>
  <si>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</si>
  <si>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</si>
  <si>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</si>
  <si>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</si>
  <si>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</si>
  <si>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</si>
  <si>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</si>
  <si>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</si>
  <si>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</si>
  <si>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</si>
  <si>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</si>
  <si>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</si>
  <si>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</si>
  <si>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</si>
  <si>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</si>
  <si>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</si>
  <si>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</si>
  <si>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</si>
  <si>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</si>
  <si>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</si>
  <si>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</si>
  <si>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</si>
  <si>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</si>
  <si>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</si>
  <si>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</si>
  <si>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</si>
  <si>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</si>
  <si>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</si>
  <si>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</si>
  <si>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</si>
  <si>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</si>
  <si>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</si>
  <si>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</si>
  <si>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</si>
  <si>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</si>
  <si>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</si>
  <si>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</si>
  <si>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</si>
  <si>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</si>
  <si>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</si>
  <si>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</si>
  <si>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</si>
  <si>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</si>
  <si>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</si>
  <si>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</si>
  <si>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</si>
  <si>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</si>
  <si>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</si>
  <si>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</si>
  <si>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</si>
  <si>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</si>
  <si>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</si>
  <si>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</si>
  <si>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</si>
  <si>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</si>
  <si>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</si>
  <si>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</si>
  <si>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</si>
  <si>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</si>
  <si>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</si>
  <si>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</si>
  <si>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</si>
  <si>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</si>
  <si>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</si>
  <si>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</si>
  <si>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</si>
  <si>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</si>
  <si>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</si>
  <si>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</si>
  <si>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</si>
  <si>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</si>
  <si>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</si>
  <si>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</si>
  <si>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</si>
  <si>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</si>
  <si>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</si>
  <si>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</si>
  <si>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</si>
  <si>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</si>
  <si>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</si>
  <si>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</si>
  <si>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</si>
  <si>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</si>
  <si>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</si>
  <si>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</si>
  <si>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</si>
  <si>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</si>
  <si>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</si>
  <si>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</si>
  <si>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</si>
  <si>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</si>
  <si>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</si>
  <si>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</si>
  <si>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</si>
  <si>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</si>
  <si>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</si>
  <si>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</si>
  <si>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</si>
  <si>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</si>
  <si>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</si>
  <si>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</si>
  <si>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</si>
  <si>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</si>
  <si>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</si>
  <si>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</si>
  <si>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</si>
  <si>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</si>
  <si>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</si>
  <si>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</si>
  <si>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</si>
  <si>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</si>
  <si>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</si>
  <si>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</si>
  <si>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</si>
  <si>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</si>
  <si>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</si>
  <si>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</si>
  <si>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</si>
  <si>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</si>
  <si>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</si>
  <si>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</si>
  <si>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</si>
  <si>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</si>
  <si>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</si>
  <si>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</si>
  <si>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</si>
  <si>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</si>
  <si>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</si>
  <si>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</si>
  <si>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</si>
  <si>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</si>
  <si>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</si>
  <si>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</si>
  <si>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</si>
  <si>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</si>
  <si>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</si>
  <si>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</si>
  <si>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</si>
  <si>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</si>
  <si>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</si>
  <si>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</si>
  <si>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</si>
  <si>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</si>
  <si>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</si>
  <si>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</si>
  <si>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</si>
  <si>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</si>
  <si>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</si>
  <si>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</si>
  <si>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</si>
  <si>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</si>
  <si>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</si>
  <si>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</si>
  <si>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</si>
  <si>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</si>
  <si>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</si>
  <si>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</si>
  <si>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</si>
  <si>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</si>
  <si>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</si>
  <si>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</si>
  <si>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</si>
  <si>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</si>
  <si>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</si>
  <si>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</si>
  <si>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</si>
  <si>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</si>
  <si>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</si>
  <si>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</si>
  <si>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</si>
  <si>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</si>
  <si>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</si>
  <si>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</si>
  <si>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</si>
  <si>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</si>
  <si>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</si>
  <si>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</si>
  <si>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</si>
  <si>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</si>
  <si>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</si>
  <si>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</si>
  <si>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</si>
  <si>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</si>
  <si>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</si>
  <si>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</si>
  <si>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</si>
  <si>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</si>
  <si>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</si>
  <si>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</si>
  <si>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</si>
  <si>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</si>
  <si>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</si>
  <si>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</si>
  <si>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</si>
  <si>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</si>
  <si>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</si>
  <si>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</si>
  <si>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</si>
  <si>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</si>
  <si>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</si>
  <si>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</si>
  <si>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</si>
  <si>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</si>
  <si>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</si>
  <si>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</si>
  <si>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</si>
  <si>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</si>
  <si>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</si>
  <si>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</si>
  <si>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</si>
  <si>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</si>
  <si>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</si>
  <si>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</si>
  <si>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</si>
  <si>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</si>
  <si>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</si>
  <si>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</si>
  <si>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</si>
  <si>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</si>
  <si>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</si>
  <si>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</si>
  <si>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</si>
  <si>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</si>
  <si>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</si>
  <si>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</si>
  <si>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</si>
  <si>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</si>
  <si>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</si>
  <si>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</si>
  <si>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</si>
  <si>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</si>
  <si>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</si>
  <si>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</si>
  <si>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</si>
  <si>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</si>
  <si>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</si>
  <si>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</si>
  <si>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</si>
  <si>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</si>
  <si>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</si>
  <si>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</si>
  <si>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</si>
  <si>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</si>
  <si>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</si>
  <si>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</si>
  <si>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</si>
  <si>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</si>
  <si>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</si>
  <si>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</si>
  <si>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</si>
  <si>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</si>
  <si>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</si>
  <si>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</si>
  <si>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</si>
  <si>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</si>
  <si>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</si>
  <si>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</si>
  <si>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</si>
  <si>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</si>
  <si>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</si>
  <si>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</si>
  <si>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</si>
  <si>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</si>
  <si>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</si>
  <si>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</si>
  <si>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</si>
  <si>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</si>
  <si>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</si>
  <si>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</si>
  <si>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</si>
  <si>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</si>
  <si>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</si>
  <si>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</si>
  <si>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</si>
  <si>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</si>
  <si>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</si>
  <si>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</si>
  <si>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</si>
  <si>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</si>
  <si>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</si>
  <si>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</si>
  <si>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</si>
  <si>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</si>
  <si>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</si>
  <si>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</si>
  <si>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</si>
  <si>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</si>
  <si>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</si>
  <si>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</si>
  <si>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</si>
  <si>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</si>
  <si>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</si>
  <si>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</si>
  <si>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</si>
  <si>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</si>
  <si>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</si>
  <si>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</si>
  <si>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</si>
  <si>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</si>
  <si>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</si>
  <si>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</si>
  <si>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</si>
  <si>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</si>
  <si>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</si>
  <si>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</si>
  <si>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</si>
  <si>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</si>
  <si>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</si>
  <si>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</si>
  <si>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</si>
  <si>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</si>
  <si>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</si>
  <si>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</si>
  <si>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</si>
  <si>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</si>
  <si>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</si>
  <si>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</si>
  <si>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</si>
  <si>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</si>
  <si>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</si>
  <si>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</si>
  <si>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</si>
  <si>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</si>
  <si>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</si>
  <si>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</si>
  <si>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</si>
  <si>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</si>
  <si>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</si>
  <si>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</si>
  <si>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</si>
  <si>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</si>
  <si>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</si>
  <si>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</si>
  <si>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</si>
  <si>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</si>
  <si>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</si>
  <si>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</si>
  <si>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</si>
  <si>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</si>
  <si>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</si>
  <si>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</si>
  <si>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</si>
  <si>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</si>
  <si>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</si>
  <si>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</si>
  <si>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</si>
  <si>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</si>
  <si>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</si>
  <si>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</si>
  <si>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</si>
  <si>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</si>
  <si>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</si>
  <si>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</si>
  <si>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</si>
  <si>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</si>
  <si>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</si>
  <si>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</si>
  <si>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</si>
  <si>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</si>
  <si>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</si>
  <si>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</si>
  <si>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</si>
  <si>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</si>
  <si>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</si>
  <si>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</si>
  <si>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</si>
  <si>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</si>
  <si>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</si>
  <si>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</si>
  <si>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</si>
  <si>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</si>
  <si>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</si>
  <si>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</si>
  <si>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</si>
  <si>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</si>
  <si>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</si>
  <si>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</si>
  <si>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</si>
  <si>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</si>
  <si>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</si>
  <si>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</si>
  <si>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</si>
  <si>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</si>
  <si>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</si>
  <si>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</si>
  <si>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</si>
  <si>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</si>
  <si>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</si>
  <si>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</si>
  <si>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</si>
  <si>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</si>
  <si>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</si>
  <si>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</si>
  <si>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</si>
  <si>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</si>
  <si>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</si>
  <si>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</si>
  <si>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</si>
  <si>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</si>
  <si>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</si>
  <si>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</si>
  <si>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</si>
  <si>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</si>
  <si>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</si>
  <si>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</si>
  <si>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</si>
  <si>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</si>
  <si>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</si>
  <si>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</si>
  <si>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</si>
  <si>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</si>
  <si>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</si>
  <si>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</si>
  <si>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</si>
  <si>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</si>
  <si>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</si>
  <si>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</si>
  <si>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</si>
  <si>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</si>
  <si>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</si>
  <si>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</si>
  <si>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</si>
  <si>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</si>
  <si>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</si>
  <si>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</si>
  <si>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</si>
  <si>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</si>
  <si>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</si>
  <si>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</si>
  <si>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</si>
  <si>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</si>
  <si>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</si>
  <si>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</si>
  <si>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</si>
  <si>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</si>
  <si>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</si>
  <si>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</si>
  <si>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</si>
  <si>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</si>
  <si>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</si>
  <si>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</si>
  <si>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</si>
  <si>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</si>
  <si>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</si>
  <si>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</si>
  <si>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</si>
  <si>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</si>
  <si>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</si>
  <si>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</si>
  <si>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</si>
  <si>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</si>
  <si>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</si>
  <si>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</si>
  <si>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</si>
  <si>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</si>
  <si>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</si>
  <si>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</si>
  <si>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</si>
  <si>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</si>
  <si>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</si>
  <si>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</si>
  <si>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</si>
  <si>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</si>
  <si>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</si>
  <si>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</si>
  <si>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</si>
  <si>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</si>
  <si>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</si>
  <si>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</si>
  <si>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</si>
  <si>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</si>
  <si>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</si>
  <si>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</si>
  <si>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</si>
  <si>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</si>
  <si>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</si>
  <si>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</si>
  <si>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</si>
  <si>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</si>
  <si>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</si>
  <si>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</si>
  <si>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</si>
  <si>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</si>
  <si>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</si>
  <si>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</si>
  <si>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</si>
  <si>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</si>
  <si>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</si>
  <si>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</si>
  <si>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</si>
  <si>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</si>
  <si>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</si>
  <si>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</si>
  <si>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</si>
  <si>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</si>
  <si>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</si>
  <si>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</si>
  <si>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</si>
  <si>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</si>
  <si>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</si>
  <si>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</si>
  <si>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</si>
  <si>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</si>
  <si>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</si>
  <si>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</si>
  <si>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</si>
  <si>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</si>
  <si>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</si>
  <si>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</si>
  <si>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</si>
  <si>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</si>
  <si>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</si>
  <si>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</si>
  <si>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</si>
  <si>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</si>
  <si>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</si>
  <si>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</si>
  <si>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</si>
  <si>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</si>
  <si>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</si>
  <si>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</si>
  <si>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</si>
  <si>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</si>
  <si>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</si>
  <si>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</si>
  <si>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</si>
  <si>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</si>
  <si>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</si>
  <si>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</si>
  <si>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</si>
  <si>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</si>
  <si>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</si>
  <si>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</si>
  <si>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</si>
  <si>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</si>
  <si>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</si>
  <si>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</si>
  <si>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</si>
  <si>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</si>
  <si>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</si>
  <si>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</si>
  <si>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</si>
  <si>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</si>
  <si>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</si>
  <si>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</si>
  <si>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</si>
  <si>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</si>
  <si>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</si>
  <si>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</si>
  <si>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</si>
  <si>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</si>
  <si>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</si>
  <si>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</si>
  <si>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</si>
  <si>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</si>
  <si>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</si>
  <si>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</si>
  <si>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</si>
  <si>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</si>
  <si>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</si>
  <si>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</si>
  <si>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</si>
  <si>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</si>
  <si>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</si>
  <si>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</si>
  <si>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</si>
  <si>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</si>
  <si>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</si>
  <si>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</si>
  <si>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</si>
  <si>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</si>
  <si>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</si>
  <si>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</si>
  <si>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</si>
  <si>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</si>
  <si>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</si>
  <si>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</si>
  <si>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</si>
  <si>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</si>
  <si>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</si>
  <si>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</si>
  <si>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</si>
  <si>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</si>
  <si>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</si>
  <si>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</si>
  <si>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</si>
  <si>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</si>
  <si>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</si>
  <si>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</si>
  <si>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</si>
  <si>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</si>
  <si>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</si>
  <si>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</si>
  <si>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</si>
  <si>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</si>
  <si>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</si>
  <si>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</si>
  <si>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</si>
  <si>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</si>
  <si>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</si>
  <si>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</si>
  <si>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</si>
  <si>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</si>
  <si>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</si>
  <si>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</si>
  <si>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</si>
  <si>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</si>
  <si>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</si>
  <si>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</si>
  <si>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</si>
  <si>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</si>
  <si>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</si>
  <si>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</si>
  <si>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</si>
  <si>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</si>
  <si>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</si>
  <si>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</si>
  <si>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</si>
  <si>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</si>
  <si>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</si>
  <si>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</si>
  <si>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</si>
  <si>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</si>
  <si>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</si>
  <si>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</si>
  <si>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</si>
  <si>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</si>
  <si>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</si>
  <si>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</si>
  <si>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</si>
  <si>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</si>
  <si>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</si>
  <si>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</si>
  <si>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</si>
  <si>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</si>
  <si>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</si>
  <si>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</si>
  <si>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</si>
  <si>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</si>
  <si>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</si>
  <si>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</si>
  <si>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</si>
  <si>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</si>
  <si>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</si>
  <si>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</si>
  <si>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</si>
  <si>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</si>
  <si>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</si>
  <si>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</si>
  <si>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</si>
  <si>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</si>
  <si>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</si>
  <si>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</si>
  <si>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</si>
  <si>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</si>
  <si>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</si>
  <si>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</si>
  <si>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</si>
  <si>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</si>
  <si>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</si>
  <si>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</si>
  <si>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</si>
  <si>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</si>
  <si>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</si>
  <si>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</si>
  <si>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</si>
  <si>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</si>
  <si>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</si>
  <si>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</si>
  <si>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</si>
  <si>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</si>
  <si>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</si>
  <si>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</si>
  <si>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</si>
  <si>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</si>
  <si>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</si>
  <si>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</si>
  <si>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</si>
  <si>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</si>
  <si>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</si>
  <si>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</si>
  <si>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</si>
  <si>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</si>
  <si>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</si>
  <si>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</si>
  <si>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</si>
  <si>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</si>
  <si>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</si>
  <si>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</si>
  <si>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</si>
  <si>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</si>
  <si>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</si>
  <si>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</si>
  <si>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</si>
  <si>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</si>
  <si>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</si>
  <si>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</si>
  <si>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</si>
  <si>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</si>
  <si>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</si>
  <si>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</si>
  <si>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</si>
  <si>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</si>
  <si>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</si>
  <si>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</si>
  <si>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</si>
  <si>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</si>
  <si>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</si>
  <si>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</si>
  <si>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</si>
  <si>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</si>
  <si>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</si>
  <si>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</si>
  <si>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</si>
  <si>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</si>
  <si>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</si>
  <si>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</si>
  <si>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</si>
  <si>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</si>
  <si>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</si>
  <si>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</si>
  <si>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</si>
  <si>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</si>
  <si>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</si>
  <si>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</si>
  <si>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</si>
  <si>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</si>
  <si>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</si>
  <si>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</si>
  <si>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</si>
  <si>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</si>
  <si>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</si>
  <si>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</si>
  <si>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</si>
  <si>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</si>
  <si>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</si>
  <si>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</si>
  <si>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</si>
  <si>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</si>
  <si>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</si>
  <si>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</si>
  <si>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</si>
  <si>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</si>
  <si>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</si>
  <si>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</si>
  <si>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</si>
  <si>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</si>
  <si>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</si>
  <si>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</si>
  <si>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</si>
  <si>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</si>
  <si>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</si>
  <si>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</si>
  <si>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</si>
  <si>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</si>
  <si>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</si>
  <si>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</si>
  <si>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</si>
  <si>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</si>
  <si>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</si>
  <si>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</si>
  <si>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</si>
  <si>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</si>
  <si>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</si>
  <si>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</si>
  <si>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</si>
  <si>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</si>
  <si>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</si>
  <si>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</si>
  <si>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</si>
  <si>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</si>
  <si>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</si>
  <si>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</si>
  <si>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</si>
  <si>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</si>
  <si>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</si>
  <si>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</si>
  <si>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</si>
  <si>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</si>
  <si>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</si>
  <si>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</si>
  <si>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</si>
  <si>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</si>
  <si>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</si>
  <si>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</si>
  <si>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</si>
  <si>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</si>
  <si>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</si>
  <si>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</si>
  <si>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</si>
  <si>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</si>
  <si>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</si>
  <si>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</si>
  <si>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</si>
  <si>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</si>
  <si>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</si>
  <si>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</si>
  <si>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</si>
  <si>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</si>
  <si>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</si>
  <si>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</si>
  <si>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</si>
  <si>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</si>
  <si>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</si>
  <si>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</si>
  <si>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</si>
  <si>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</si>
  <si>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</si>
  <si>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</si>
  <si>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</si>
  <si>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</si>
  <si>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</si>
  <si>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</si>
  <si>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</si>
  <si>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</si>
  <si>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</si>
  <si>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</si>
  <si>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</si>
  <si>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</si>
  <si>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</si>
  <si>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</si>
  <si>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</si>
  <si>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</si>
  <si>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</si>
  <si>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</si>
  <si>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</si>
  <si>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</si>
  <si>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</si>
  <si>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</si>
  <si>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</si>
  <si>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</si>
  <si>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</si>
  <si>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</si>
  <si>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</si>
  <si>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</si>
  <si>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</si>
  <si>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</si>
  <si>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</si>
  <si>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</si>
  <si>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</si>
  <si>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</si>
  <si>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</si>
  <si>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</si>
  <si>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</si>
  <si>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</si>
  <si>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</si>
  <si>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</si>
  <si>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</si>
  <si>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</si>
  <si>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</si>
  <si>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</si>
  <si>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</si>
  <si>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</si>
  <si>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</si>
  <si>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</si>
  <si>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</si>
  <si>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</si>
  <si>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</si>
  <si>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</si>
  <si>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</si>
  <si>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</si>
  <si>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</si>
  <si>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</si>
  <si>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</si>
  <si>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</si>
  <si>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</si>
  <si>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</si>
  <si>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</si>
  <si>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</si>
  <si>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</si>
  <si>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</si>
  <si>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</si>
  <si>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</si>
  <si>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</si>
  <si>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</si>
  <si>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</si>
  <si>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</si>
  <si>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</si>
  <si>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</si>
  <si>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</si>
  <si>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</si>
  <si>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</si>
  <si>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</si>
  <si>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</si>
  <si>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</si>
  <si>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</si>
  <si>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</si>
  <si>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</si>
  <si>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</si>
  <si>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</si>
  <si>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</si>
  <si>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</si>
  <si>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</si>
  <si>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</si>
  <si>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</si>
  <si>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</si>
  <si>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</si>
  <si>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</si>
  <si>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</si>
  <si>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</si>
  <si>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</si>
  <si>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</si>
  <si>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</si>
  <si>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</si>
  <si>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</si>
  <si>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</si>
  <si>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</si>
  <si>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</si>
  <si>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</si>
  <si>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</si>
  <si>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</si>
  <si>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</si>
  <si>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</si>
  <si>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</si>
  <si>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</si>
  <si>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</si>
  <si>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</si>
  <si>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</si>
  <si>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</si>
  <si>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</si>
  <si>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</si>
  <si>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</si>
  <si>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</si>
  <si>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</si>
  <si>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</si>
  <si>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</si>
  <si>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</si>
  <si>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</si>
  <si>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</si>
  <si>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</si>
  <si>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</si>
  <si>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</si>
  <si>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</si>
  <si>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</si>
  <si>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</si>
  <si>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</si>
  <si>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</si>
  <si>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</si>
  <si>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</si>
  <si>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</si>
  <si>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</si>
  <si>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</si>
  <si>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</si>
  <si>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</si>
  <si>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</si>
  <si>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</si>
  <si>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</si>
  <si>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</si>
  <si>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</si>
  <si>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</si>
  <si>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</si>
  <si>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</si>
  <si>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</si>
  <si>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</si>
  <si>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</si>
  <si>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</si>
  <si>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</si>
  <si>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</si>
  <si>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</si>
  <si>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</si>
  <si>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</si>
  <si>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</si>
  <si>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</si>
  <si>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</si>
  <si>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</si>
  <si>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</si>
  <si>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</si>
  <si>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</si>
  <si>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</si>
  <si>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</si>
  <si>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</si>
  <si>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</si>
  <si>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</si>
  <si>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</si>
  <si>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</si>
  <si>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</si>
  <si>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</si>
  <si>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</si>
  <si>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</si>
  <si>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</si>
  <si>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</si>
  <si>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</si>
  <si>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</si>
  <si>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</si>
  <si>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</si>
  <si>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</si>
  <si>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</si>
  <si>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</si>
  <si>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</si>
  <si>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</si>
  <si>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</si>
  <si>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</si>
  <si>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</si>
  <si>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</si>
  <si>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</si>
  <si>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</si>
  <si>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</si>
  <si>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</si>
  <si>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</si>
  <si>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</si>
  <si>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</si>
  <si>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</si>
  <si>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</si>
  <si>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</si>
  <si>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</si>
  <si>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</si>
  <si>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</si>
  <si>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</si>
  <si>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</si>
  <si>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</si>
  <si>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</si>
  <si>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</si>
  <si>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</si>
  <si>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</si>
  <si>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</si>
  <si>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</si>
  <si>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</si>
  <si>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</si>
  <si>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</si>
  <si>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</si>
  <si>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</si>
  <si>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</si>
  <si>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</si>
  <si>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</si>
  <si>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</si>
  <si>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</si>
  <si>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</si>
  <si>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</si>
  <si>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</si>
  <si>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</si>
  <si>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</si>
  <si>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</si>
  <si>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</si>
  <si>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</si>
  <si>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</si>
  <si>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</si>
  <si>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</si>
  <si>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</si>
  <si>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</si>
  <si>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</si>
  <si>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</si>
  <si>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</si>
  <si>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</si>
  <si>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</si>
  <si>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</si>
  <si>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</si>
  <si>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</si>
  <si>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</si>
  <si>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</si>
  <si>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</si>
  <si>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</si>
  <si>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</si>
  <si>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</si>
  <si>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</si>
  <si>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</si>
  <si>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</si>
  <si>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</si>
  <si>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</si>
  <si>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</si>
  <si>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</si>
  <si>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</si>
  <si>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</si>
  <si>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</si>
  <si>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</si>
  <si>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</si>
  <si>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</si>
  <si>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</si>
  <si>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</si>
  <si>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</si>
  <si>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</si>
  <si>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</si>
  <si>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</si>
  <si>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</si>
  <si>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</si>
  <si>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</si>
  <si>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</si>
  <si>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</si>
  <si>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</si>
  <si>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</si>
  <si>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</si>
  <si>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</si>
  <si>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</si>
  <si>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</si>
  <si>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</si>
  <si>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</si>
  <si>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</si>
  <si>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</si>
  <si>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</si>
  <si>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</si>
  <si>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</si>
  <si>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</si>
  <si>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</si>
  <si>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</si>
  <si>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</si>
  <si>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</si>
  <si>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</si>
  <si>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</si>
  <si>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</si>
  <si>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</si>
  <si>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</si>
  <si>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</si>
  <si>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</si>
  <si>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</si>
  <si>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</si>
  <si>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</si>
  <si>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</si>
  <si>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</si>
  <si>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</si>
  <si>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</si>
  <si>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</si>
  <si>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</si>
  <si>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</si>
  <si>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</si>
  <si>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</si>
  <si>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</si>
  <si>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</si>
  <si>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</si>
  <si>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</si>
  <si>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</si>
  <si>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</si>
  <si>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</si>
  <si>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</si>
  <si>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</si>
  <si>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</si>
  <si>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</si>
  <si>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</si>
  <si>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</si>
  <si>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</si>
  <si>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</si>
  <si>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</si>
  <si>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</si>
  <si>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</si>
  <si>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</si>
  <si>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</si>
  <si>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</si>
  <si>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</si>
  <si>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</si>
  <si>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</si>
  <si>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</si>
  <si>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</si>
  <si>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</si>
  <si>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</si>
  <si>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</si>
  <si>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</si>
  <si>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</si>
  <si>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</si>
  <si>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</si>
  <si>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</si>
  <si>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</si>
  <si>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</si>
  <si>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</si>
  <si>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</si>
  <si>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</si>
  <si>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</si>
  <si>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</si>
  <si>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</si>
  <si>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</si>
  <si>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</si>
  <si>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</si>
  <si>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</si>
  <si>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</si>
  <si>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</si>
  <si>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</si>
  <si>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</si>
  <si>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</si>
  <si>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</si>
  <si>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</si>
  <si>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</si>
  <si>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</si>
  <si>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</si>
  <si>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</si>
  <si>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</si>
  <si>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</si>
  <si>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</si>
  <si>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</si>
  <si>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</si>
  <si>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</si>
  <si>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</si>
  <si>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</si>
  <si>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</si>
  <si>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</si>
  <si>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</si>
  <si>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</si>
  <si>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</si>
  <si>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</si>
  <si>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</si>
  <si>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</si>
  <si>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</si>
  <si>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</si>
  <si>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</si>
  <si>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</si>
  <si>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</si>
  <si>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</si>
  <si>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</si>
  <si>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</si>
  <si>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</si>
  <si>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</si>
  <si>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</si>
  <si>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</si>
  <si>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</si>
  <si>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</si>
  <si>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</si>
  <si>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</si>
  <si>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</si>
  <si>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</si>
  <si>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</si>
  <si>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</si>
  <si>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</si>
  <si>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</si>
  <si>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</si>
  <si>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</si>
  <si>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</si>
  <si>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</si>
  <si>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</si>
  <si>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</si>
  <si>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</si>
  <si>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</si>
  <si>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</si>
  <si>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</si>
  <si>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</si>
  <si>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</si>
  <si>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</si>
  <si>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</si>
  <si>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</si>
  <si>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</si>
  <si>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</si>
  <si>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</si>
  <si>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</si>
  <si>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</si>
  <si>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</si>
  <si>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</si>
  <si>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</si>
  <si>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</si>
  <si>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</si>
  <si>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</si>
  <si>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</si>
  <si>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</si>
  <si>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</si>
  <si>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</si>
  <si>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</si>
  <si>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</si>
  <si>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</si>
  <si>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</si>
  <si>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</si>
  <si>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</si>
  <si>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</si>
  <si>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</si>
  <si>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</si>
  <si>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</si>
  <si>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</si>
  <si>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</si>
  <si>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</si>
  <si>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</si>
  <si>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</si>
  <si>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</si>
  <si>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</si>
  <si>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</si>
  <si>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</si>
  <si>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</si>
  <si>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</si>
  <si>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</si>
  <si>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</si>
  <si>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</si>
  <si>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</si>
  <si>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</si>
  <si>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</si>
  <si>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</si>
  <si>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</si>
  <si>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</si>
  <si>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</si>
  <si>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</si>
  <si>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</si>
  <si>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</si>
  <si>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</si>
  <si>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</si>
  <si>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</si>
  <si>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</si>
  <si>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</si>
  <si>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</si>
  <si>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</si>
  <si>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</si>
  <si>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</si>
  <si>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</si>
  <si>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</si>
  <si>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</si>
  <si>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</si>
  <si>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</si>
  <si>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</si>
  <si>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</si>
  <si>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</si>
  <si>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</si>
  <si>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</si>
  <si>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</si>
  <si>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</si>
  <si>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</si>
  <si>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</si>
  <si>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</si>
  <si>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</si>
  <si>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</si>
  <si>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</si>
  <si>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</si>
  <si>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</si>
  <si>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</si>
  <si>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</si>
  <si>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</si>
  <si>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</si>
  <si>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</si>
  <si>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</si>
  <si>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</si>
  <si>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</si>
  <si>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</si>
  <si>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</si>
  <si>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</si>
  <si>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</si>
  <si>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</si>
  <si>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</si>
  <si>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</si>
  <si>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</si>
  <si>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</si>
  <si>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</si>
  <si>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</si>
  <si>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</si>
  <si>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</si>
  <si>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</si>
  <si>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</si>
  <si>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</si>
  <si>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</si>
  <si>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</si>
  <si>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</si>
  <si>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</si>
  <si>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</si>
  <si>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</si>
  <si>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</si>
  <si>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</si>
  <si>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</si>
  <si>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</si>
  <si>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</si>
  <si>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</si>
  <si>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</si>
  <si>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</si>
  <si>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</si>
  <si>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</si>
  <si>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</si>
  <si>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</si>
  <si>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</si>
  <si>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</si>
  <si>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</si>
  <si>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</si>
  <si>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</si>
  <si>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</si>
  <si>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</si>
  <si>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</si>
  <si>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</si>
  <si>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</si>
  <si>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</si>
  <si>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</si>
  <si>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</si>
  <si>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</si>
  <si>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</si>
  <si>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</si>
  <si>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</si>
  <si>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</si>
  <si>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</si>
  <si>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</si>
  <si>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</si>
  <si>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</si>
  <si>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</si>
  <si>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</si>
  <si>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</si>
  <si>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</si>
  <si>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</si>
  <si>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</si>
  <si>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</si>
  <si>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</si>
  <si>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</si>
  <si>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</si>
  <si>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</si>
  <si>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</si>
  <si>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</si>
  <si>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</si>
  <si>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</si>
  <si>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</si>
  <si>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</si>
  <si>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</si>
  <si>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</si>
  <si>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</si>
  <si>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</si>
  <si>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</si>
  <si>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</si>
  <si>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</si>
  <si>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</si>
  <si>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</si>
  <si>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</si>
  <si>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</si>
  <si>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</si>
  <si>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</si>
  <si>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</si>
  <si>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</si>
  <si>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</si>
  <si>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</si>
  <si>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</si>
  <si>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</si>
  <si>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</si>
  <si>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</si>
  <si>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</si>
  <si>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</si>
  <si>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</si>
  <si>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</si>
  <si>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</si>
  <si>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</si>
  <si>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</si>
  <si>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</si>
  <si>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</si>
  <si>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</si>
  <si>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</si>
  <si>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</si>
  <si>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</si>
  <si>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</si>
  <si>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</si>
  <si>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</si>
  <si>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</si>
  <si>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</si>
  <si>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</si>
  <si>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</si>
  <si>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</si>
  <si>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</si>
  <si>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</si>
  <si>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</si>
  <si>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</si>
  <si>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</si>
  <si>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</si>
  <si>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</si>
  <si>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</si>
  <si>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</si>
  <si>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</si>
  <si>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</si>
  <si>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</si>
  <si>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</si>
  <si>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</si>
  <si>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</si>
  <si>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</si>
  <si>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</si>
  <si>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</si>
  <si>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</si>
  <si>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</si>
  <si>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</si>
  <si>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</si>
  <si>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</si>
  <si>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</si>
  <si>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</si>
  <si>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</si>
  <si>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</si>
  <si>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</si>
  <si>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</si>
  <si>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</si>
  <si>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</si>
  <si>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</si>
  <si>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</si>
  <si>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</si>
  <si>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</si>
  <si>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</si>
  <si>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</si>
  <si>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</si>
  <si>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</si>
  <si>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</si>
  <si>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</si>
  <si>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</si>
  <si>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</si>
  <si>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</si>
  <si>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</si>
  <si>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</si>
  <si>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</si>
  <si>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</si>
  <si>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</si>
  <si>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</si>
  <si>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</si>
  <si>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</si>
  <si>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</si>
  <si>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</si>
  <si>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</si>
  <si>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</si>
  <si>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</si>
  <si>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</si>
  <si>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</si>
  <si>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</si>
  <si>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</si>
  <si>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</si>
  <si>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</si>
  <si>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</si>
  <si>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</si>
  <si>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</si>
  <si>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</si>
  <si>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</si>
  <si>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</si>
  <si>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</si>
  <si>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</si>
  <si>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</si>
  <si>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</si>
  <si>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</si>
  <si>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</si>
  <si>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</si>
  <si>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</si>
  <si>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</si>
  <si>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</si>
  <si>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</si>
  <si>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</si>
  <si>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</si>
  <si>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</si>
  <si>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</si>
  <si>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</si>
  <si>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</si>
  <si>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</si>
  <si>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</si>
  <si>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</si>
  <si>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</si>
  <si>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</si>
  <si>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</si>
  <si>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</si>
  <si>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</si>
  <si>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</si>
  <si>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</si>
  <si>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</si>
  <si>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</si>
  <si>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</si>
  <si>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</si>
  <si>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</si>
  <si>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</si>
  <si>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</si>
  <si>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</si>
  <si>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</si>
  <si>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</si>
  <si>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</si>
  <si>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</si>
  <si>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</si>
  <si>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</si>
  <si>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</si>
  <si>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</si>
  <si>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</si>
  <si>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</si>
  <si>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</si>
  <si>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</si>
  <si>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</si>
  <si>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</si>
  <si>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</si>
  <si>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</si>
  <si>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</si>
  <si>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</si>
  <si>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</si>
  <si>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</si>
  <si>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</si>
  <si>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</si>
  <si>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</si>
  <si>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</si>
  <si>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</si>
  <si>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</si>
  <si>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</si>
  <si>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</si>
  <si>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</si>
  <si>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</si>
  <si>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</si>
  <si>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</si>
  <si>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</si>
  <si>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</si>
  <si>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</si>
  <si>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</si>
  <si>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</si>
  <si>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</si>
  <si>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</si>
  <si>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</si>
  <si>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</si>
  <si>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</si>
  <si>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</si>
  <si>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</si>
  <si>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</si>
  <si>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</si>
  <si>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</si>
  <si>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</si>
  <si>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</si>
  <si>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</si>
  <si>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</si>
  <si>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</si>
  <si>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</si>
  <si>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</si>
  <si>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</si>
  <si>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</si>
  <si>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</si>
  <si>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</si>
  <si>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</si>
  <si>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</si>
  <si>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</si>
  <si>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</si>
  <si>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</si>
  <si>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</si>
  <si>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</si>
  <si>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</si>
  <si>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</si>
  <si>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</si>
  <si>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</si>
  <si>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</si>
  <si>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</si>
  <si>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</si>
  <si>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</si>
  <si>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</si>
  <si>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</si>
  <si>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</si>
  <si>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</si>
  <si>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</si>
  <si>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</si>
  <si>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</si>
  <si>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</si>
  <si>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</si>
  <si>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</si>
  <si>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</si>
  <si>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</si>
  <si>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</si>
  <si>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</si>
  <si>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</si>
  <si>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</si>
  <si>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</si>
  <si>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</si>
  <si>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</si>
  <si>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</si>
  <si>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</si>
  <si>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</si>
  <si>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</si>
  <si>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</si>
  <si>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</si>
  <si>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</si>
  <si>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</si>
  <si>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</si>
  <si>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</si>
  <si>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</si>
  <si>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</si>
  <si>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</si>
  <si>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</si>
  <si>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</si>
  <si>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</si>
  <si>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</si>
  <si>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</si>
  <si>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</si>
  <si>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</si>
  <si>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</si>
  <si>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</si>
  <si>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</si>
  <si>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</si>
  <si>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</si>
  <si>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</si>
  <si>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</si>
  <si>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</si>
  <si>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</si>
  <si>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</si>
  <si>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</si>
  <si>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</si>
  <si>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</si>
  <si>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</si>
  <si>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</si>
  <si>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</si>
  <si>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</si>
  <si>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</si>
  <si>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</si>
  <si>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</si>
  <si>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</si>
  <si>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</si>
  <si>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</si>
  <si>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</si>
  <si>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</si>
  <si>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</si>
  <si>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</si>
  <si>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</si>
  <si>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</si>
  <si>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</si>
  <si>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</si>
  <si>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</si>
  <si>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</si>
  <si>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</si>
  <si>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</si>
  <si>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</si>
  <si>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</si>
  <si>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</si>
  <si>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</si>
  <si>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</si>
  <si>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</si>
  <si>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</si>
  <si>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</si>
  <si>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</si>
  <si>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</si>
  <si>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</si>
  <si>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</si>
  <si>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</si>
  <si>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</si>
  <si>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</si>
  <si>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</si>
  <si>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</si>
  <si>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</si>
  <si>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</si>
  <si>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</si>
  <si>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</si>
  <si>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</si>
  <si>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</si>
  <si>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</si>
  <si>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</si>
  <si>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</si>
  <si>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</si>
  <si>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</si>
  <si>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</si>
  <si>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</si>
  <si>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</si>
  <si>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</si>
  <si>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</si>
  <si>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</si>
  <si>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</si>
  <si>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</si>
  <si>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</si>
  <si>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</si>
  <si>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</si>
  <si>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</si>
  <si>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</si>
  <si>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</si>
  <si>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</si>
  <si>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</si>
  <si>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</si>
  <si>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</si>
  <si>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</si>
  <si>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</si>
  <si>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</si>
  <si>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</si>
  <si>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</si>
  <si>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</si>
  <si>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</si>
  <si>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</si>
  <si>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</si>
  <si>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</si>
  <si>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</si>
  <si>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</si>
  <si>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</si>
  <si>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</si>
  <si>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</si>
  <si>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</si>
  <si>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</si>
  <si>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</si>
  <si>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</si>
  <si>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</si>
  <si>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</si>
  <si>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</si>
  <si>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</si>
  <si>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</si>
  <si>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</si>
  <si>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</si>
  <si>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</si>
  <si>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</si>
  <si>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</si>
  <si>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</si>
  <si>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</si>
  <si>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</si>
  <si>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</si>
  <si>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</si>
  <si>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</si>
  <si>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</si>
  <si>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</si>
  <si>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</si>
  <si>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</si>
  <si>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</si>
  <si>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</si>
  <si>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</si>
  <si>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</si>
  <si>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</si>
  <si>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</si>
  <si>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</si>
  <si>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</si>
  <si>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</si>
  <si>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</si>
  <si>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</si>
  <si>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</si>
  <si>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</si>
  <si>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</si>
  <si>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</si>
  <si>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</si>
  <si>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</si>
  <si>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</si>
  <si>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</si>
  <si>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</si>
  <si>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</si>
  <si>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</si>
  <si>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</si>
  <si>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</si>
  <si>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</si>
  <si>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</si>
  <si>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</si>
  <si>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</si>
  <si>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</si>
  <si>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</si>
  <si>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</si>
  <si>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</si>
  <si>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</si>
  <si>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</si>
  <si>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</si>
  <si>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</si>
  <si>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</si>
  <si>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</si>
  <si>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</si>
  <si>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</si>
  <si>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</si>
  <si>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</si>
  <si>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</si>
  <si>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</si>
  <si>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</si>
  <si>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</si>
  <si>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</si>
  <si>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</si>
  <si>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</si>
  <si>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</si>
  <si>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</si>
  <si>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</si>
  <si>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</si>
  <si>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</si>
  <si>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</si>
  <si>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</si>
  <si>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</si>
  <si>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</si>
  <si>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</si>
  <si>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</si>
  <si>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</si>
  <si>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</si>
  <si>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</si>
  <si>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</si>
  <si>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</si>
  <si>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</si>
  <si>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</si>
  <si>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</si>
  <si>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</si>
  <si>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</si>
  <si>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</si>
  <si>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</si>
  <si>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</si>
  <si>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</si>
  <si>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</si>
  <si>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</si>
  <si>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</si>
  <si>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</si>
  <si>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</si>
  <si>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</si>
  <si>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</si>
  <si>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</si>
  <si>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</si>
  <si>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</si>
  <si>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</si>
  <si>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</si>
  <si>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</si>
  <si>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</si>
  <si>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</si>
  <si>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</si>
  <si>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</si>
  <si>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</si>
  <si>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</si>
  <si>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</si>
  <si>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</si>
  <si>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</si>
  <si>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</si>
  <si>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</si>
  <si>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</si>
  <si>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</si>
  <si>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</si>
  <si>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</si>
  <si>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</si>
  <si>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</si>
  <si>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</si>
  <si>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</si>
  <si>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</si>
  <si>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</si>
  <si>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</si>
  <si>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</si>
  <si>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</si>
  <si>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</si>
  <si>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</si>
  <si>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</si>
  <si>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</si>
  <si>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</si>
  <si>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</si>
  <si>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</si>
  <si>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</si>
  <si>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</si>
  <si>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</si>
  <si>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</si>
  <si>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</si>
  <si>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</si>
  <si>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</si>
  <si>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</si>
  <si>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</si>
  <si>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</si>
  <si>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</si>
  <si>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</si>
  <si>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</si>
  <si>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</si>
  <si>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</si>
  <si>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</si>
  <si>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</si>
  <si>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</si>
  <si>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</si>
  <si>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</si>
  <si>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</si>
  <si>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</si>
  <si>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</si>
  <si>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</si>
  <si>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</si>
  <si>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</si>
  <si>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</si>
  <si>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</si>
  <si>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</si>
  <si>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</si>
  <si>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</si>
  <si>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</si>
  <si>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</si>
  <si>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</si>
  <si>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</si>
  <si>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</si>
  <si>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</si>
  <si>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</si>
  <si>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</si>
  <si>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</si>
  <si>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</si>
  <si>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</si>
  <si>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</si>
  <si>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</si>
  <si>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</si>
  <si>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</si>
  <si>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</si>
  <si>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</si>
  <si>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</si>
  <si>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</si>
  <si>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</si>
  <si>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</si>
  <si>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</si>
  <si>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</si>
  <si>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</si>
  <si>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</si>
  <si>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</si>
  <si>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</si>
  <si>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</si>
  <si>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</si>
  <si>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</si>
  <si>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</si>
  <si>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</si>
  <si>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</si>
  <si>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</si>
  <si>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</si>
  <si>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</si>
  <si>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</si>
  <si>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</si>
  <si>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</si>
  <si>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</si>
  <si>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</si>
  <si>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</si>
  <si>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</si>
  <si>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</si>
  <si>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</si>
  <si>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</si>
  <si>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</si>
  <si>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</si>
  <si>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</si>
  <si>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</si>
  <si>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</si>
  <si>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</si>
  <si>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</si>
  <si>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</si>
  <si>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</si>
  <si>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</si>
  <si>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</si>
  <si>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</si>
  <si>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</si>
  <si>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</si>
  <si>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</si>
  <si>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</si>
  <si>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</si>
  <si>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</si>
  <si>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</si>
  <si>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</si>
  <si>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</si>
  <si>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</si>
  <si>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</si>
  <si>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</si>
  <si>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</si>
  <si>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</si>
  <si>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</si>
  <si>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</si>
  <si>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</si>
  <si>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</si>
  <si>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</si>
  <si>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</si>
  <si>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</si>
  <si>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</si>
  <si>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</si>
  <si>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</si>
  <si>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</si>
  <si>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</si>
  <si>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</si>
  <si>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</si>
  <si>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</si>
  <si>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</si>
  <si>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</si>
  <si>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</si>
  <si>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</si>
  <si>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</si>
  <si>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</si>
  <si>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</si>
  <si>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</si>
  <si>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</si>
  <si>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</si>
  <si>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</si>
  <si>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</si>
  <si>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</si>
  <si>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</si>
  <si>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</si>
  <si>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</si>
  <si>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</si>
  <si>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</si>
  <si>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</si>
  <si>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</si>
  <si>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</si>
  <si>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</si>
  <si>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</si>
  <si>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</si>
  <si>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</si>
  <si>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</si>
  <si>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</si>
  <si>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</si>
  <si>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</si>
  <si>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</si>
  <si>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</si>
  <si>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</si>
  <si>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</si>
  <si>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</si>
  <si>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</si>
  <si>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</si>
  <si>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</si>
  <si>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</si>
  <si>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</si>
  <si>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</si>
  <si>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</si>
  <si>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</si>
  <si>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</si>
  <si>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</si>
  <si>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</si>
  <si>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</si>
  <si>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</si>
  <si>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</si>
  <si>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</si>
  <si>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</si>
  <si>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</si>
  <si>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</si>
  <si>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</si>
  <si>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</si>
  <si>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</si>
  <si>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</si>
  <si>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</si>
  <si>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</si>
  <si>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</si>
  <si>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</si>
  <si>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</si>
  <si>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</si>
  <si>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</si>
  <si>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</si>
  <si>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</si>
  <si>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</si>
  <si>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</si>
  <si>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</si>
  <si>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</si>
  <si>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</si>
  <si>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</si>
  <si>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</si>
  <si>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</si>
  <si>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</si>
  <si>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</si>
  <si>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</si>
  <si>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</si>
  <si>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</si>
  <si>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</si>
  <si>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</si>
  <si>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</si>
  <si>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</si>
  <si>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</si>
  <si>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</si>
  <si>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</si>
  <si>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</si>
  <si>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</si>
  <si>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</si>
  <si>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</si>
  <si>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</si>
  <si>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</si>
  <si>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</si>
  <si>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</si>
  <si>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</si>
  <si>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</si>
  <si>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</si>
  <si>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</si>
  <si>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</si>
  <si>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</si>
  <si>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</si>
  <si>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</si>
  <si>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</si>
  <si>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</si>
  <si>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</si>
  <si>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</si>
  <si>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</si>
  <si>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</si>
  <si>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</si>
  <si>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</si>
  <si>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</si>
  <si>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</si>
  <si>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</si>
  <si>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</si>
  <si>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</si>
  <si>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</si>
  <si>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</si>
  <si>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</si>
  <si>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</si>
  <si>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</si>
  <si>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</si>
  <si>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</si>
  <si>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</si>
  <si>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</si>
  <si>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</si>
  <si>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</si>
  <si>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</si>
  <si>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</si>
  <si>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</si>
  <si>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</si>
  <si>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</si>
  <si>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</si>
  <si>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</si>
  <si>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</si>
  <si>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</si>
  <si>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</si>
  <si>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</si>
  <si>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</si>
  <si>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</si>
  <si>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</si>
  <si>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</si>
  <si>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</si>
  <si>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</si>
  <si>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</si>
  <si>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</si>
  <si>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</si>
  <si>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</si>
  <si>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</si>
  <si>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</si>
  <si>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</si>
  <si>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</si>
  <si>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</si>
  <si>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</si>
  <si>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</si>
  <si>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</si>
  <si>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</si>
  <si>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</si>
  <si>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</si>
  <si>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</si>
  <si>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</si>
  <si>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</si>
  <si>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</si>
  <si>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</si>
  <si>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</si>
  <si>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</si>
  <si>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</si>
  <si>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</si>
  <si>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</si>
  <si>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</si>
  <si>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</si>
  <si>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</si>
  <si>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</si>
  <si>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</si>
  <si>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</si>
  <si>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</si>
  <si>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</si>
  <si>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</si>
  <si>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</si>
  <si>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</si>
  <si>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</si>
  <si>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</si>
  <si>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</si>
  <si>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</si>
  <si>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</si>
  <si>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</si>
  <si>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</si>
  <si>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</si>
  <si>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</si>
  <si>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</si>
  <si>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</si>
  <si>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</si>
  <si>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</si>
  <si>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</si>
  <si>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</si>
  <si>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</si>
  <si>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</si>
  <si>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</si>
  <si>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</si>
  <si>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</si>
  <si>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</si>
  <si>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</si>
  <si>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</si>
  <si>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</si>
  <si>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</si>
  <si>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</si>
  <si>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</si>
  <si>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</si>
  <si>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</si>
  <si>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</si>
  <si>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</si>
  <si>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</si>
  <si>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</si>
  <si>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</si>
  <si>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</si>
  <si>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</si>
  <si>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</si>
  <si>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</si>
  <si>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</si>
  <si>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</si>
  <si>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</si>
  <si>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</si>
  <si>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</si>
  <si>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</si>
  <si>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</si>
  <si>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</si>
  <si>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</si>
  <si>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</si>
  <si>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</si>
  <si>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</si>
  <si>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</si>
  <si>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</si>
  <si>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</si>
  <si>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</si>
  <si>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</si>
  <si>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</si>
  <si>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</si>
  <si>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</si>
  <si>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</si>
  <si>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</si>
  <si>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</si>
  <si>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</si>
  <si>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</si>
  <si>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</si>
  <si>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</si>
  <si>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</si>
  <si>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</si>
  <si>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</si>
  <si>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</si>
  <si>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</si>
  <si>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</si>
  <si>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</si>
  <si>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</si>
  <si>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</si>
  <si>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</si>
  <si>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</si>
  <si>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</si>
  <si>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</si>
  <si>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</si>
  <si>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</si>
  <si>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</si>
  <si>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</si>
  <si>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</si>
  <si>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</si>
  <si>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</si>
  <si>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</si>
  <si>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</si>
  <si>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</si>
  <si>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</si>
  <si>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</si>
  <si>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</si>
  <si>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</si>
  <si>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</si>
  <si>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</si>
  <si>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</si>
  <si>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</si>
  <si>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</si>
  <si>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</si>
  <si>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</si>
  <si>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</si>
  <si>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</si>
  <si>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</si>
  <si>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</si>
  <si>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</si>
  <si>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</si>
  <si>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</si>
  <si>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</si>
  <si>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</si>
  <si>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</si>
  <si>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</si>
  <si>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</si>
  <si>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</si>
  <si>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</si>
  <si>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</si>
  <si>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</si>
  <si>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</si>
  <si>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</si>
  <si>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</si>
  <si>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</si>
  <si>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</si>
  <si>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</si>
  <si>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</si>
  <si>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</si>
  <si>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</si>
  <si>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</si>
  <si>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</si>
  <si>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</si>
  <si>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</si>
  <si>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</si>
  <si>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</si>
  <si>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</si>
  <si>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</si>
  <si>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</si>
  <si>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</si>
  <si>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</si>
  <si>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</si>
  <si>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</si>
  <si>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</si>
  <si>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</si>
  <si>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</si>
  <si>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</si>
  <si>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</si>
  <si>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</si>
  <si>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</si>
  <si>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</si>
  <si>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</si>
  <si>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</si>
  <si>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</si>
  <si>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</si>
  <si>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</si>
  <si>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</si>
  <si>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</si>
  <si>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</si>
  <si>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</si>
  <si>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</si>
  <si>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</si>
  <si>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</si>
  <si>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</si>
  <si>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</si>
  <si>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</si>
  <si>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</si>
  <si>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</si>
  <si>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</si>
  <si>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</si>
  <si>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</si>
  <si>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</si>
  <si>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</si>
  <si>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</si>
  <si>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</si>
  <si>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</si>
  <si>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</si>
  <si>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</si>
  <si>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</si>
  <si>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</si>
  <si>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</si>
  <si>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</si>
  <si>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</si>
  <si>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</si>
  <si>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</si>
  <si>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</si>
  <si>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</si>
  <si>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</si>
  <si>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</si>
  <si>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</si>
  <si>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</si>
  <si>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</si>
  <si>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</si>
  <si>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</si>
  <si>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</si>
  <si>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</si>
  <si>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</si>
  <si>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</si>
  <si>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</si>
  <si>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</si>
  <si>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</si>
  <si>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</si>
  <si>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</si>
  <si>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</si>
  <si>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</si>
  <si>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</si>
  <si>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</si>
  <si>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</si>
  <si>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</si>
  <si>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</si>
  <si>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</si>
  <si>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</si>
  <si>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</si>
  <si>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</si>
  <si>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</si>
  <si>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</si>
  <si>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</si>
  <si>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</si>
  <si>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</si>
  <si>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</si>
  <si>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</si>
  <si>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</si>
  <si>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</si>
  <si>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</si>
  <si>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</si>
  <si>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</si>
  <si>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</si>
  <si>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</si>
  <si>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</si>
  <si>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</si>
  <si>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</si>
  <si>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</si>
  <si>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</si>
  <si>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</si>
  <si>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</si>
  <si>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</si>
  <si>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</si>
  <si>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</si>
  <si>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</si>
  <si>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</si>
  <si>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</si>
  <si>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</si>
  <si>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</si>
  <si>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</si>
  <si>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</si>
  <si>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</si>
  <si>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</si>
  <si>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</si>
  <si>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</si>
  <si>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</si>
  <si>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</si>
  <si>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</si>
  <si>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</si>
  <si>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</si>
  <si>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</si>
  <si>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</si>
  <si>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</si>
  <si>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</si>
  <si>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</si>
  <si>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</si>
  <si>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</si>
  <si>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</si>
  <si>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</si>
  <si>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</si>
  <si>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</si>
  <si>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</si>
  <si>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</si>
  <si>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</si>
  <si>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</si>
  <si>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</si>
  <si>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</si>
  <si>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</si>
  <si>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</si>
  <si>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</si>
  <si>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</si>
  <si>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</si>
  <si>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</si>
  <si>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</si>
  <si>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</si>
  <si>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</si>
  <si>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</si>
  <si>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</si>
  <si>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</si>
  <si>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</si>
  <si>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</si>
  <si>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</si>
  <si>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</si>
  <si>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</si>
  <si>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</si>
  <si>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</si>
  <si>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</si>
  <si>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</si>
  <si>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</si>
  <si>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</si>
  <si>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</si>
  <si>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</si>
  <si>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</si>
  <si>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</si>
  <si>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</si>
  <si>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</si>
  <si>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</si>
  <si>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</si>
  <si>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</si>
  <si>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</si>
  <si>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</si>
  <si>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</si>
  <si>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</si>
  <si>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</si>
  <si>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</si>
  <si>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</si>
  <si>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</si>
  <si>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</si>
  <si>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</si>
  <si>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</si>
  <si>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</si>
  <si>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</si>
  <si>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</si>
  <si>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</si>
  <si>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</si>
  <si>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</si>
  <si>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</si>
  <si>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</si>
  <si>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</si>
  <si>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</si>
  <si>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</si>
  <si>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</si>
  <si>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</si>
  <si>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</si>
  <si>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</si>
  <si>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</si>
  <si>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</si>
  <si>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</si>
  <si>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</si>
  <si>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</si>
  <si>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</si>
  <si>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</si>
  <si>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</si>
  <si>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</si>
  <si>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</si>
  <si>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</si>
  <si>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</si>
  <si>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</si>
  <si>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</si>
  <si>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</si>
  <si>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</si>
  <si>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</si>
  <si>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</si>
  <si>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</si>
  <si>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</si>
  <si>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</si>
  <si>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</si>
  <si>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</si>
  <si>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</si>
  <si>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</si>
  <si>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</si>
  <si>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</si>
  <si>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</si>
  <si>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</si>
  <si>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</si>
  <si>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</si>
  <si>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</si>
  <si>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</si>
  <si>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</si>
  <si>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</si>
  <si>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</si>
  <si>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</si>
  <si>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</si>
  <si>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</si>
  <si>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</si>
  <si>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</si>
  <si>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</si>
  <si>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</si>
  <si>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</si>
  <si>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</si>
  <si>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</si>
  <si>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</si>
  <si>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</si>
  <si>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</si>
  <si>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</si>
  <si>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</si>
  <si>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</si>
  <si>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</si>
  <si>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</si>
  <si>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</si>
  <si>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</si>
  <si>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</si>
  <si>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</si>
  <si>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</si>
  <si>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</si>
  <si>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</si>
  <si>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</si>
  <si>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</si>
  <si>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</si>
  <si>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</si>
  <si>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</si>
  <si>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</si>
  <si>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</si>
  <si>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</si>
  <si>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</si>
  <si>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</si>
  <si>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</si>
  <si>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</si>
  <si>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</si>
  <si>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</si>
  <si>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</si>
  <si>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</si>
  <si>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</si>
  <si>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</si>
  <si>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</si>
  <si>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</si>
  <si>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</si>
  <si>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</si>
  <si>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</si>
  <si>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</si>
  <si>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</si>
  <si>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</si>
  <si>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</si>
  <si>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</si>
  <si>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</si>
  <si>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</si>
  <si>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</si>
  <si>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</si>
  <si>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</si>
  <si>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</si>
  <si>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</si>
  <si>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</si>
  <si>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</si>
  <si>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</si>
  <si>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</si>
  <si>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</si>
  <si>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</si>
  <si>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</si>
  <si>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</si>
  <si>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</si>
  <si>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</si>
  <si>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</si>
  <si>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</si>
  <si>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</si>
  <si>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</si>
  <si>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</si>
  <si>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</si>
  <si>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</si>
  <si>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</si>
  <si>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</si>
  <si>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</si>
  <si>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</si>
  <si>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</si>
  <si>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</si>
  <si>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</si>
  <si>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</si>
  <si>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</si>
  <si>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</si>
  <si>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</si>
  <si>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</si>
  <si>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</si>
  <si>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</si>
  <si>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</si>
  <si>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</si>
  <si>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</si>
  <si>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</si>
  <si>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</si>
  <si>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</si>
  <si>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</si>
  <si>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</si>
  <si>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</si>
  <si>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</si>
  <si>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</si>
  <si>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</si>
  <si>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</si>
  <si>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</si>
  <si>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</si>
  <si>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</si>
  <si>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</si>
  <si>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</si>
  <si>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</si>
  <si>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</si>
  <si>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</si>
  <si>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</si>
  <si>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</si>
  <si>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</si>
  <si>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</si>
  <si>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</si>
  <si>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</si>
  <si>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</si>
  <si>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</si>
  <si>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</si>
  <si>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</si>
  <si>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</si>
  <si>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</si>
  <si>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</si>
  <si>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</si>
  <si>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</si>
  <si>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</si>
  <si>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</si>
  <si>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</si>
  <si>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</si>
  <si>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</si>
  <si>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</si>
  <si>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</si>
  <si>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</si>
  <si>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</si>
  <si>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</si>
  <si>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</si>
  <si>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</si>
  <si>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</si>
  <si>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</si>
  <si>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</si>
  <si>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</si>
  <si>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</si>
  <si>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</si>
  <si>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</si>
  <si>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</si>
  <si>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</si>
  <si>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</si>
  <si>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</si>
  <si>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</si>
  <si>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</si>
  <si>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</si>
  <si>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</si>
  <si>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</si>
  <si>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</si>
  <si>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</si>
  <si>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</si>
  <si>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</si>
  <si>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</si>
  <si>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</si>
  <si>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</si>
  <si>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</si>
  <si>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</si>
  <si>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</si>
  <si>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</si>
  <si>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</si>
  <si>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</si>
  <si>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</si>
  <si>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</si>
  <si>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</si>
  <si>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</si>
  <si>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</si>
  <si>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</si>
  <si>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</si>
  <si>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</si>
  <si>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</si>
  <si>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</si>
  <si>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</si>
  <si>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</si>
  <si>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</si>
  <si>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</si>
  <si>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</si>
  <si>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</si>
  <si>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</si>
  <si>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</si>
  <si>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</si>
  <si>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</si>
  <si>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</si>
  <si>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</si>
  <si>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</si>
  <si>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</si>
  <si>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</si>
  <si>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</si>
  <si>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</si>
  <si>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</si>
  <si>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</si>
  <si>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</si>
  <si>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</si>
  <si>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</si>
  <si>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</si>
  <si>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</si>
  <si>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</si>
  <si>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</si>
  <si>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</si>
  <si>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</si>
  <si>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</si>
  <si>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</si>
  <si>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</si>
  <si>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</si>
  <si>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</si>
  <si>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</si>
  <si>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</si>
  <si>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</si>
  <si>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</si>
  <si>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</si>
  <si>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</si>
  <si>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</si>
  <si>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</si>
  <si>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</si>
  <si>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</si>
  <si>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</si>
  <si>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</si>
  <si>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</si>
  <si>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</si>
  <si>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</si>
  <si>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</si>
  <si>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</si>
  <si>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</si>
  <si>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</si>
  <si>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</si>
  <si>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</si>
  <si>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</si>
  <si>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</si>
  <si>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</si>
  <si>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</si>
  <si>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</si>
  <si>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</si>
  <si>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</si>
  <si>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</si>
  <si>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</si>
  <si>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</si>
  <si>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</si>
  <si>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</si>
  <si>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</si>
  <si>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</si>
  <si>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</si>
  <si>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</si>
  <si>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</si>
  <si>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</si>
  <si>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</si>
  <si>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</si>
  <si>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</si>
  <si>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</si>
  <si>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</si>
  <si>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</si>
  <si>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</si>
  <si>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</si>
  <si>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</si>
  <si>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</si>
  <si>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</si>
  <si>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</si>
  <si>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</si>
  <si>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</si>
  <si>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</si>
  <si>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</si>
  <si>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</si>
  <si>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</si>
  <si>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</si>
  <si>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</si>
  <si>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</si>
  <si>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</si>
  <si>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</si>
  <si>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</si>
  <si>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</si>
  <si>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</si>
  <si>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</si>
  <si>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</si>
  <si>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</si>
  <si>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</si>
  <si>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</si>
  <si>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</si>
  <si>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</si>
  <si>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</si>
  <si>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</si>
  <si>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</si>
  <si>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</si>
  <si>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</si>
  <si>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</si>
  <si>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</si>
  <si>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</si>
  <si>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</si>
  <si>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</si>
  <si>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</si>
  <si>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</si>
  <si>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</si>
  <si>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</si>
  <si>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</si>
  <si>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</si>
  <si>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</si>
  <si>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</si>
  <si>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</si>
  <si>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</si>
  <si>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</si>
  <si>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</si>
  <si>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</si>
  <si>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</si>
  <si>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</si>
  <si>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</si>
  <si>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</si>
  <si>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</si>
  <si>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</si>
  <si>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</si>
  <si>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</si>
  <si>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</si>
  <si>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</si>
  <si>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</si>
  <si>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</si>
  <si>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</si>
  <si>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</si>
  <si>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</si>
  <si>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</si>
  <si>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</si>
  <si>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</si>
  <si>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</si>
  <si>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</si>
  <si>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</si>
  <si>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</si>
  <si>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</si>
  <si>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</si>
  <si>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</si>
  <si>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</si>
  <si>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</si>
  <si>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</si>
  <si>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</si>
  <si>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</si>
  <si>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</si>
  <si>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</si>
  <si>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</si>
  <si>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</si>
  <si>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</si>
  <si>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</si>
  <si>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</si>
  <si>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</si>
  <si>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</si>
  <si>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</si>
  <si>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</si>
  <si>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</si>
  <si>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</si>
  <si>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</si>
  <si>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</si>
  <si>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</si>
  <si>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</si>
  <si>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</si>
  <si>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</si>
  <si>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</si>
  <si>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</si>
  <si>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</si>
  <si>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</si>
  <si>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</si>
  <si>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</si>
  <si>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</si>
  <si>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</si>
  <si>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</si>
  <si>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</si>
  <si>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</si>
  <si>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</si>
  <si>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</si>
  <si>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</si>
  <si>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</si>
  <si>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</si>
  <si>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</si>
  <si>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</si>
  <si>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</si>
  <si>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</si>
  <si>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</si>
  <si>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</si>
  <si>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</si>
  <si>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</si>
  <si>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</si>
  <si>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</si>
  <si>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</si>
  <si>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</si>
  <si>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</si>
  <si>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</si>
  <si>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</si>
  <si>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</si>
  <si>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</si>
  <si>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</si>
  <si>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</si>
  <si>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</si>
  <si>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</si>
  <si>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</si>
  <si>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</si>
  <si>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</si>
  <si>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</si>
  <si>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</si>
  <si>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</si>
  <si>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</si>
  <si>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</si>
  <si>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</si>
  <si>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</si>
  <si>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</si>
  <si>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</si>
  <si>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</si>
  <si>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</si>
  <si>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</si>
  <si>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</si>
  <si>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</si>
  <si>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</si>
  <si>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</si>
  <si>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</si>
  <si>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</si>
  <si>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</si>
  <si>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</si>
  <si>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</si>
  <si>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</si>
  <si>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</si>
  <si>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</si>
  <si>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</si>
  <si>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</si>
  <si>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</si>
  <si>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</si>
  <si>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</si>
  <si>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</si>
  <si>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</si>
  <si>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</si>
  <si>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</si>
  <si>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</si>
  <si>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</si>
  <si>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</si>
  <si>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</si>
  <si>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</si>
  <si>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</si>
  <si>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</si>
  <si>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</si>
  <si>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</si>
  <si>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</si>
  <si>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</si>
  <si>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</si>
  <si>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</si>
  <si>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</si>
  <si>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</si>
  <si>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</si>
  <si>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</si>
  <si>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</si>
  <si>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</si>
  <si>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</si>
  <si>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</si>
  <si>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</si>
  <si>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</si>
  <si>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</si>
  <si>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</si>
  <si>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</si>
  <si>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</si>
  <si>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</si>
  <si>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</si>
  <si>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</si>
  <si>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</si>
  <si>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</si>
  <si>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</si>
  <si>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</si>
  <si>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</si>
  <si>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</si>
  <si>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</si>
  <si>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</si>
  <si>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</si>
  <si>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</si>
  <si>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</si>
  <si>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</si>
  <si>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</si>
  <si>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</si>
  <si>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</si>
  <si>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</si>
  <si>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</si>
  <si>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</si>
  <si>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</si>
  <si>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</si>
  <si>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</si>
  <si>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</si>
  <si>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</si>
  <si>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</si>
  <si>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</si>
  <si>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</si>
  <si>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</si>
  <si>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</si>
  <si>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</si>
  <si>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</si>
  <si>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</si>
  <si>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</si>
  <si>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</si>
  <si>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</si>
  <si>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</si>
  <si>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</si>
  <si>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</si>
  <si>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</si>
  <si>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</si>
  <si>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</si>
  <si>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</si>
  <si>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</si>
  <si>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</si>
  <si>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</si>
  <si>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</si>
  <si>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</si>
  <si>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</si>
  <si>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</si>
  <si>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</si>
  <si>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</si>
  <si>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</si>
  <si>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</si>
  <si>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</si>
  <si>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</si>
  <si>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</si>
  <si>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</si>
  <si>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</si>
  <si>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</si>
  <si>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</si>
  <si>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</si>
  <si>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</si>
  <si>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</si>
  <si>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</si>
  <si>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</si>
  <si>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</si>
  <si>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</si>
  <si>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</si>
  <si>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</si>
  <si>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</si>
  <si>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</si>
  <si>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</si>
  <si>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</si>
  <si>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</si>
  <si>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</si>
  <si>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</si>
  <si>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</si>
  <si>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</si>
  <si>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</si>
  <si>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</si>
  <si>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</si>
  <si>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</si>
  <si>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</si>
  <si>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</si>
  <si>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</si>
  <si>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</si>
  <si>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</si>
  <si>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</si>
  <si>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</si>
  <si>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</si>
  <si>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</si>
  <si>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</si>
  <si>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</si>
  <si>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</si>
  <si>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</si>
  <si>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</si>
  <si>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</si>
  <si>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</si>
  <si>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</si>
  <si>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</si>
  <si>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</si>
  <si>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</si>
  <si>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</si>
  <si>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</si>
  <si>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</si>
  <si>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</si>
  <si>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</si>
  <si>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</si>
  <si>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</si>
  <si>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</si>
  <si>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</si>
  <si>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</si>
  <si>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</si>
  <si>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</si>
  <si>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</si>
  <si>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</si>
  <si>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</si>
  <si>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</si>
  <si>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</si>
  <si>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</si>
  <si>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</si>
  <si>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</si>
  <si>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</si>
  <si>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</si>
  <si>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</si>
  <si>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</si>
  <si>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</si>
  <si>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</si>
  <si>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</si>
  <si>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</si>
  <si>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</si>
  <si>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</si>
  <si>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</si>
  <si>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</si>
  <si>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</si>
  <si>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</si>
  <si>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</si>
  <si>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</si>
  <si>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</si>
  <si>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</si>
  <si>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</si>
  <si>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</si>
  <si>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</si>
  <si>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</si>
  <si>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</si>
  <si>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</si>
  <si>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</si>
  <si>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</si>
  <si>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</si>
  <si>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</si>
  <si>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</si>
  <si>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</si>
  <si>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</si>
  <si>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</si>
  <si>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</si>
  <si>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</si>
  <si>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</si>
  <si>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</si>
  <si>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</si>
  <si>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</si>
  <si>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</si>
  <si>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</si>
  <si>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</si>
  <si>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</si>
  <si>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</si>
  <si>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</si>
  <si>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</si>
  <si>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</si>
  <si>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</si>
  <si>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</si>
  <si>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</si>
  <si>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</si>
  <si>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</si>
  <si>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</si>
  <si>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</si>
  <si>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</si>
  <si>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</si>
  <si>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</si>
  <si>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</si>
  <si>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</si>
  <si>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</si>
  <si>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</si>
  <si>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</si>
  <si>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</si>
  <si>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</si>
  <si>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</si>
  <si>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</si>
  <si>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</si>
  <si>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</si>
  <si>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</si>
  <si>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</si>
  <si>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</si>
  <si>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</si>
  <si>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</si>
  <si>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</si>
  <si>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</si>
  <si>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</si>
  <si>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</si>
  <si>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</si>
  <si>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</si>
  <si>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</si>
  <si>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</si>
  <si>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</si>
  <si>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</si>
  <si>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</si>
  <si>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</si>
  <si>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</si>
  <si>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</si>
  <si>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</si>
  <si>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</si>
  <si>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</si>
  <si>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</si>
  <si>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</si>
  <si>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</si>
  <si>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</si>
  <si>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</si>
  <si>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</si>
  <si>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</si>
  <si>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</si>
  <si>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</si>
  <si>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</si>
  <si>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</si>
  <si>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</si>
  <si>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</si>
  <si>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</si>
  <si>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</si>
  <si>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</si>
  <si>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</si>
  <si>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</si>
  <si>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</si>
  <si>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</si>
  <si>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</si>
  <si>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</si>
  <si>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</si>
  <si>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</si>
  <si>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</si>
  <si>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</si>
  <si>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</si>
  <si>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</si>
  <si>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</si>
  <si>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</si>
  <si>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</si>
  <si>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</si>
  <si>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</si>
  <si>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</si>
  <si>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</si>
  <si>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</si>
  <si>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</si>
  <si>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</si>
  <si>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</si>
  <si>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</si>
  <si>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</si>
  <si>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</si>
  <si>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</si>
  <si>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</si>
  <si>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</si>
  <si>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</si>
  <si>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</si>
  <si>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</si>
  <si>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</si>
  <si>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</si>
  <si>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</si>
  <si>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</si>
  <si>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</si>
  <si>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</si>
  <si>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</si>
  <si>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</si>
  <si>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</si>
  <si>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</si>
  <si>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</si>
  <si>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</si>
  <si>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</si>
  <si>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</si>
  <si>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</si>
  <si>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</si>
  <si>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</si>
  <si>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</si>
  <si>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</si>
  <si>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</si>
  <si>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</si>
  <si>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</si>
  <si>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</si>
  <si>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</si>
  <si>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</si>
  <si>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</si>
  <si>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</si>
  <si>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</si>
  <si>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</si>
  <si>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</si>
  <si>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</si>
  <si>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</si>
  <si>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</si>
  <si>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</si>
  <si>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</si>
  <si>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</si>
  <si>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</si>
  <si>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</si>
  <si>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</si>
  <si>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</si>
  <si>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</si>
  <si>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</si>
  <si>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</si>
  <si>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</si>
  <si>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</si>
  <si>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</si>
  <si>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</si>
  <si>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</si>
  <si>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</si>
  <si>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</si>
  <si>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</si>
  <si>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</si>
  <si>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</si>
  <si>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</si>
  <si>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</si>
  <si>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</si>
  <si>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</si>
  <si>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</si>
  <si>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</si>
  <si>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</si>
  <si>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</si>
  <si>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</si>
  <si>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</si>
  <si>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</si>
  <si>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</si>
  <si>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</si>
  <si>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</si>
  <si>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</si>
  <si>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</si>
  <si>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</si>
  <si>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</si>
  <si>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</si>
  <si>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</si>
  <si>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</si>
  <si>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</si>
  <si>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</si>
  <si>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</si>
  <si>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</si>
  <si>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</si>
  <si>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</si>
  <si>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</si>
  <si>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</si>
  <si>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</si>
  <si>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</si>
  <si>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</si>
  <si>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</si>
  <si>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</si>
  <si>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</si>
  <si>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</si>
  <si>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</si>
  <si>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</si>
  <si>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</si>
  <si>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</si>
  <si>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</si>
  <si>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</si>
  <si>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</si>
  <si>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</si>
  <si>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</si>
  <si>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</si>
  <si>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</si>
  <si>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</si>
  <si>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</si>
  <si>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</si>
  <si>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</si>
  <si>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</si>
  <si>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</si>
  <si>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</si>
  <si>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</si>
  <si>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</si>
  <si>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</si>
  <si>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</si>
  <si>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</si>
  <si>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</si>
  <si>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</si>
  <si>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</si>
  <si>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</si>
  <si>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</si>
  <si>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</si>
  <si>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</si>
  <si>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</si>
  <si>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</si>
  <si>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</si>
  <si>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</si>
  <si>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</si>
  <si>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</si>
  <si>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</si>
  <si>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</si>
  <si>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</si>
  <si>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</si>
  <si>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</si>
  <si>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</si>
  <si>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</si>
  <si>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</si>
  <si>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</si>
  <si>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</si>
  <si>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</si>
  <si>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</si>
  <si>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</si>
  <si>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</si>
  <si>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</si>
  <si>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</si>
  <si>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</si>
  <si>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</si>
  <si>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</si>
  <si>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</si>
  <si>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</si>
  <si>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</si>
  <si>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</si>
  <si>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</si>
  <si>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</si>
  <si>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</si>
  <si>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</si>
  <si>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</si>
  <si>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</si>
  <si>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</si>
  <si>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</si>
  <si>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</si>
  <si>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</si>
  <si>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</si>
  <si>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</si>
  <si>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</si>
  <si>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</si>
  <si>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</si>
  <si>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</si>
  <si>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</si>
  <si>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</si>
  <si>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</si>
  <si>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</si>
  <si>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</si>
  <si>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</si>
  <si>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</si>
  <si>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</si>
  <si>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</si>
  <si>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</si>
  <si>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</si>
  <si>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</si>
  <si>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</si>
  <si>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</si>
  <si>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</si>
  <si>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</si>
  <si>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</si>
  <si>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</si>
  <si>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</si>
  <si>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</si>
  <si>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</si>
  <si>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</si>
  <si>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</si>
  <si>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</si>
  <si>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</si>
  <si>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</si>
  <si>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</si>
  <si>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</si>
  <si>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</si>
  <si>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</si>
  <si>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</si>
  <si>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</si>
  <si>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</si>
  <si>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</si>
  <si>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</si>
  <si>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</si>
  <si>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</si>
  <si>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</si>
  <si>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</si>
  <si>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</si>
  <si>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</si>
  <si>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</si>
  <si>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</si>
  <si>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</si>
  <si>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</si>
  <si>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</si>
  <si>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</si>
  <si>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</si>
  <si>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</si>
  <si>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</si>
  <si>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</si>
  <si>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</si>
  <si>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</si>
  <si>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</si>
  <si>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</si>
  <si>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</si>
  <si>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</si>
  <si>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</si>
  <si>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</si>
  <si>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</si>
  <si>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</si>
  <si>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</si>
  <si>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</si>
  <si>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</si>
  <si>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</si>
  <si>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</si>
  <si>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</si>
  <si>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</si>
  <si>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</si>
  <si>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</si>
  <si>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</si>
  <si>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</si>
  <si>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</si>
  <si>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</si>
  <si>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</si>
  <si>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</si>
  <si>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</si>
  <si>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</si>
  <si>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</si>
  <si>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</si>
  <si>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</si>
  <si>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</si>
  <si>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</si>
  <si>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</si>
  <si>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</si>
  <si>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</si>
  <si>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</si>
  <si>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</si>
  <si>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</si>
  <si>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</si>
  <si>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</si>
  <si>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</si>
  <si>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</si>
  <si>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</si>
  <si>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</si>
  <si>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</si>
  <si>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</si>
  <si>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</si>
  <si>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</si>
  <si>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</si>
  <si>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</si>
  <si>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</si>
  <si>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</si>
  <si>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</si>
  <si>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</si>
  <si>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</si>
  <si>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</si>
  <si>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</si>
  <si>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</si>
  <si>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</si>
  <si>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</si>
  <si>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</si>
  <si>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</si>
  <si>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</si>
  <si>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</si>
  <si>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</si>
  <si>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</si>
  <si>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</si>
  <si>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</si>
  <si>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</si>
  <si>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</si>
  <si>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</si>
  <si>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</si>
  <si>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</si>
  <si>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</si>
  <si>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</si>
  <si>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</si>
  <si>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</si>
  <si>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</si>
  <si>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</si>
  <si>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</si>
  <si>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</si>
  <si>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</si>
  <si>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</si>
  <si>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</si>
  <si>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</si>
  <si>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</si>
  <si>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</si>
  <si>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</si>
  <si>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</si>
  <si>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</si>
  <si>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</si>
  <si>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</si>
  <si>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</si>
  <si>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</si>
  <si>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</si>
  <si>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</si>
  <si>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</si>
  <si>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</si>
  <si>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</si>
  <si>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</si>
  <si>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</si>
  <si>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</si>
  <si>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</si>
  <si>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</si>
  <si>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</si>
  <si>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</si>
  <si>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</si>
  <si>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</si>
  <si>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</si>
  <si>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</si>
  <si>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</si>
  <si>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</si>
  <si>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</si>
  <si>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</si>
  <si>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</si>
  <si>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</si>
  <si>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</si>
  <si>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</si>
  <si>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</si>
  <si>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</si>
  <si>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</si>
  <si>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</si>
  <si>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</si>
  <si>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</si>
  <si>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</si>
  <si>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</si>
  <si>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</si>
  <si>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</si>
  <si>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</si>
  <si>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</si>
  <si>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</si>
  <si>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</si>
  <si>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</si>
  <si>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</si>
  <si>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</si>
  <si>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</si>
  <si>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</si>
  <si>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</si>
  <si>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</si>
  <si>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</si>
  <si>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</si>
  <si>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</si>
  <si>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</si>
  <si>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</si>
  <si>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</si>
  <si>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</si>
  <si>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</si>
  <si>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</si>
  <si>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</si>
  <si>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</si>
  <si>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</si>
  <si>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</si>
  <si>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</si>
  <si>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</si>
  <si>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</si>
  <si>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</si>
  <si>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</si>
  <si>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</si>
  <si>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</si>
  <si>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</si>
  <si>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</si>
  <si>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</si>
  <si>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</si>
  <si>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</si>
  <si>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</si>
  <si>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</si>
  <si>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</si>
  <si>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</si>
  <si>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</si>
  <si>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</si>
  <si>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</si>
  <si>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</si>
  <si>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</si>
  <si>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</si>
  <si>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</si>
  <si>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</si>
  <si>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</si>
  <si>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</si>
  <si>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</si>
  <si>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</si>
  <si>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</si>
  <si>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</si>
  <si>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</si>
  <si>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</si>
  <si>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</si>
  <si>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</si>
  <si>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</si>
  <si>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</si>
  <si>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</si>
  <si>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</si>
  <si>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</si>
  <si>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</si>
  <si>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</si>
  <si>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</si>
  <si>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</si>
  <si>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</si>
  <si>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</si>
  <si>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</si>
  <si>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</si>
  <si>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</si>
  <si>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</si>
  <si>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</si>
  <si>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</si>
  <si>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</si>
  <si>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</si>
  <si>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</si>
  <si>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</si>
  <si>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</si>
  <si>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</si>
  <si>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</si>
  <si>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</si>
  <si>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</si>
  <si>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</si>
  <si>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</si>
  <si>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</si>
  <si>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</si>
  <si>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</si>
  <si>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</si>
  <si>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</si>
  <si>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</si>
  <si>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</si>
  <si>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</si>
  <si>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</si>
  <si>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</si>
  <si>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</si>
  <si>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</si>
  <si>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</si>
  <si>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</si>
  <si>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</si>
  <si>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</si>
  <si>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</si>
  <si>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</si>
  <si>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</si>
  <si>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</si>
  <si>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</si>
  <si>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</si>
  <si>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</si>
  <si>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</si>
  <si>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</si>
  <si>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</si>
  <si>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</si>
  <si>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</si>
  <si>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</si>
  <si>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</si>
  <si>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</si>
  <si>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</si>
  <si>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</si>
  <si>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</si>
  <si>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</si>
  <si>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</si>
  <si>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</si>
  <si>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</si>
  <si>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</si>
  <si>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</si>
  <si>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</si>
  <si>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</si>
  <si>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</si>
  <si>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</si>
  <si>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</si>
  <si>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</si>
  <si>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</si>
  <si>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</si>
  <si>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</si>
  <si>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</si>
  <si>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</si>
  <si>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</si>
  <si>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</si>
  <si>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</si>
  <si>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</si>
  <si>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</si>
  <si>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</si>
  <si>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</si>
  <si>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</si>
  <si>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</si>
  <si>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</si>
  <si>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</si>
  <si>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</si>
  <si>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</si>
  <si>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</si>
  <si>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</si>
  <si>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</si>
  <si>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</si>
  <si>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</si>
  <si>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</si>
  <si>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</si>
  <si>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</si>
  <si>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</si>
  <si>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</si>
  <si>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</si>
  <si>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</si>
  <si>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</si>
  <si>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</si>
  <si>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</si>
  <si>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</si>
  <si>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</si>
  <si>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</si>
  <si>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</si>
  <si>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</si>
  <si>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</si>
  <si>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</si>
  <si>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</si>
  <si>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</si>
  <si>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</si>
  <si>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</si>
  <si>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</si>
  <si>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</si>
  <si>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</si>
  <si>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</si>
  <si>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</si>
  <si>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</si>
  <si>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</si>
  <si>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</si>
  <si>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</si>
  <si>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</si>
  <si>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</si>
  <si>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</si>
  <si>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</si>
  <si>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</si>
  <si>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</si>
  <si>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</si>
  <si>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</si>
  <si>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</si>
  <si>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</si>
  <si>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</si>
  <si>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</si>
  <si>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</si>
  <si>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</si>
  <si>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</si>
  <si>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</si>
  <si>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</si>
  <si>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</si>
  <si>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</si>
  <si>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</si>
  <si>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</si>
  <si>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</si>
  <si>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</si>
  <si>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</si>
  <si>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</si>
  <si>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</si>
  <si>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</si>
  <si>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</si>
  <si>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</si>
  <si>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</si>
  <si>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</si>
  <si>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</si>
  <si>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</si>
  <si>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</si>
  <si>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</si>
  <si>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</si>
  <si>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</si>
  <si>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</si>
  <si>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</si>
  <si>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</si>
  <si>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</si>
  <si>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</si>
  <si>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</si>
  <si>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</si>
  <si>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</si>
  <si>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</si>
  <si>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</si>
  <si>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</si>
  <si>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</si>
  <si>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</si>
  <si>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</si>
  <si>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</si>
  <si>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</si>
  <si>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</si>
  <si>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</si>
  <si>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</si>
  <si>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</si>
  <si>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</si>
  <si>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</si>
  <si>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</si>
  <si>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</si>
  <si>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</si>
  <si>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</si>
  <si>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</si>
  <si>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</si>
  <si>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</si>
  <si>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</si>
  <si>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</si>
  <si>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</si>
  <si>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</si>
  <si>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</si>
  <si>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</si>
  <si>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</si>
  <si>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</si>
  <si>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</si>
  <si>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</si>
  <si>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</si>
  <si>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</si>
  <si>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</si>
  <si>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</si>
  <si>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</si>
  <si>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</si>
  <si>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</si>
  <si>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</si>
  <si>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</si>
  <si>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</si>
  <si>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</si>
  <si>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</si>
  <si>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</si>
  <si>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</si>
  <si>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</si>
  <si>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</si>
  <si>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</si>
  <si>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</si>
  <si>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</si>
  <si>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</si>
  <si>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</si>
  <si>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</si>
  <si>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</si>
  <si>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</si>
  <si>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</si>
  <si>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</si>
  <si>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</si>
  <si>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</si>
  <si>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</si>
  <si>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</si>
  <si>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</si>
  <si>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</si>
  <si>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</si>
  <si>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</si>
  <si>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</si>
  <si>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</si>
  <si>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</si>
  <si>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</si>
  <si>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</si>
  <si>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</si>
  <si>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</si>
  <si>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</si>
  <si>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</si>
  <si>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</si>
  <si>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</si>
  <si>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</si>
  <si>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</si>
  <si>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</si>
  <si>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</si>
  <si>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</si>
  <si>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</si>
  <si>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</si>
  <si>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</si>
  <si>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</si>
  <si>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</si>
  <si>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</si>
  <si>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</si>
  <si>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</si>
  <si>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</si>
  <si>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</si>
  <si>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</si>
  <si>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</si>
  <si>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</si>
  <si>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</si>
  <si>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</si>
  <si>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</si>
  <si>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</si>
  <si>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</si>
  <si>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</si>
  <si>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</si>
  <si>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</si>
  <si>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</si>
  <si>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</si>
  <si>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</si>
  <si>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</si>
  <si>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</si>
  <si>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</si>
  <si>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</si>
  <si>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</si>
  <si>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</si>
  <si>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</si>
  <si>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</si>
  <si>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</si>
  <si>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</si>
  <si>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</si>
  <si>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</si>
  <si>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</si>
  <si>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</si>
  <si>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</si>
  <si>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</si>
  <si>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</si>
  <si>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</si>
  <si>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</si>
  <si>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</si>
  <si>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</si>
  <si>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</si>
  <si>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</si>
  <si>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</si>
  <si>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</si>
  <si>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</si>
  <si>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</si>
  <si>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</si>
  <si>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</si>
  <si>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</si>
  <si>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</si>
  <si>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</si>
  <si>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</si>
  <si>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</si>
  <si>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</si>
  <si>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</si>
  <si>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</si>
  <si>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</si>
  <si>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</si>
  <si>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</si>
  <si>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</si>
  <si>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</si>
  <si>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</si>
  <si>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</si>
  <si>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</si>
  <si>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</si>
  <si>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</si>
  <si>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</si>
  <si>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</si>
  <si>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</si>
  <si>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</si>
  <si>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</si>
  <si>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</si>
  <si>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</si>
  <si>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</si>
  <si>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</si>
  <si>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</si>
  <si>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</si>
  <si>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</si>
  <si>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</si>
  <si>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</si>
  <si>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</si>
  <si>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</si>
  <si>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</si>
  <si>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</si>
  <si>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</si>
  <si>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</si>
  <si>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</si>
  <si>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</si>
  <si>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</si>
  <si>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</si>
  <si>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</si>
  <si>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</si>
  <si>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</si>
  <si>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</si>
  <si>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</si>
  <si>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</si>
  <si>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</si>
  <si>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</si>
  <si>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</si>
  <si>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</si>
  <si>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</si>
  <si>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</si>
  <si>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</si>
  <si>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</si>
  <si>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</si>
  <si>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</si>
  <si>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</si>
  <si>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</si>
  <si>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</si>
  <si>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</si>
  <si>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</si>
  <si>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</si>
  <si>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</si>
  <si>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</si>
  <si>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</si>
  <si>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</si>
  <si>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</si>
  <si>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</si>
  <si>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</si>
  <si>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</si>
  <si>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</si>
  <si>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</si>
  <si>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</si>
  <si>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</si>
  <si>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</si>
  <si>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</si>
  <si>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</si>
  <si>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</si>
  <si>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</si>
  <si>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</si>
  <si>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</si>
  <si>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</si>
  <si>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</si>
  <si>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</si>
  <si>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</si>
  <si>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</si>
  <si>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</si>
  <si>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</si>
  <si>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</si>
  <si>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</si>
  <si>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</si>
  <si>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</si>
  <si>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</si>
  <si>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</si>
  <si>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</si>
  <si>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</si>
  <si>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</si>
  <si>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</si>
  <si>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</si>
  <si>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</si>
  <si>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</si>
  <si>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</si>
  <si>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</si>
  <si>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</si>
  <si>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</si>
  <si>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</si>
  <si>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</si>
  <si>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</si>
  <si>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</si>
  <si>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</si>
  <si>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</si>
  <si>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</si>
  <si>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</si>
  <si>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</si>
  <si>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</si>
  <si>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</si>
  <si>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</si>
  <si>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</si>
  <si>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</si>
  <si>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</si>
  <si>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</si>
  <si>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</si>
  <si>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</si>
  <si>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</si>
  <si>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</si>
  <si>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</si>
  <si>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</si>
  <si>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</si>
  <si>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</si>
  <si>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</si>
  <si>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</si>
  <si>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</si>
  <si>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</si>
  <si>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</si>
  <si>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</si>
  <si>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</si>
  <si>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</si>
  <si>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</si>
  <si>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</si>
  <si>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</si>
  <si>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</si>
  <si>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</si>
  <si>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</si>
  <si>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</si>
  <si>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</si>
  <si>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</si>
  <si>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</si>
  <si>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</si>
  <si>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</si>
  <si>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</si>
  <si>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</si>
  <si>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</si>
  <si>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</si>
  <si>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</si>
  <si>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</si>
  <si>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</si>
  <si>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</si>
  <si>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</si>
  <si>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</si>
  <si>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</si>
  <si>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</si>
  <si>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</si>
  <si>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</si>
  <si>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</si>
  <si>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</si>
  <si>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</si>
  <si>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</si>
  <si>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</si>
  <si>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</si>
  <si>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</si>
  <si>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</si>
  <si>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</si>
  <si>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</si>
  <si>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</si>
  <si>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</si>
  <si>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</si>
  <si>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</si>
  <si>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</si>
  <si>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</si>
  <si>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</si>
  <si>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</si>
  <si>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</si>
  <si>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</si>
  <si>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</si>
  <si>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</si>
  <si>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</si>
  <si>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</si>
  <si>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</si>
  <si>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</si>
  <si>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</si>
  <si>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</si>
  <si>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</si>
  <si>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</si>
  <si>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</si>
  <si>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</si>
  <si>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</si>
  <si>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</si>
  <si>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</si>
  <si>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</si>
  <si>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</si>
  <si>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</si>
  <si>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</si>
  <si>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</si>
  <si>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</si>
  <si>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</si>
  <si>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</si>
  <si>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</si>
  <si>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</si>
  <si>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</si>
  <si>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</si>
  <si>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</si>
  <si>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</si>
  <si>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</si>
  <si>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</si>
  <si>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</si>
  <si>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</si>
  <si>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</si>
  <si>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</si>
  <si>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</si>
  <si>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</si>
  <si>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</si>
  <si>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</si>
  <si>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</si>
  <si>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</si>
  <si>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</si>
  <si>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</si>
  <si>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</si>
  <si>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</si>
  <si>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</si>
  <si>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</si>
  <si>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</si>
  <si>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</si>
  <si>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</si>
  <si>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</si>
  <si>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</si>
  <si>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</si>
  <si>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</si>
  <si>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</si>
  <si>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</si>
  <si>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</si>
  <si>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</si>
  <si>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</si>
  <si>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</si>
  <si>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</si>
  <si>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</si>
  <si>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</si>
  <si>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</si>
  <si>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</si>
  <si>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</si>
  <si>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</si>
  <si>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</si>
  <si>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</si>
  <si>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</si>
  <si>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</si>
  <si>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</si>
  <si>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</si>
  <si>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</si>
  <si>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</si>
  <si>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</si>
  <si>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</si>
  <si>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</si>
  <si>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</si>
  <si>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</si>
  <si>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</si>
  <si>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</si>
  <si>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</si>
  <si>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</si>
  <si>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</si>
  <si>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</si>
  <si>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</si>
  <si>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</si>
  <si>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</si>
  <si>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</si>
  <si>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</si>
  <si>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</si>
  <si>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</si>
  <si>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</si>
  <si>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</si>
  <si>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</si>
  <si>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</si>
  <si>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</si>
  <si>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</si>
  <si>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</si>
  <si>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</si>
  <si>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</si>
  <si>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</si>
  <si>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</si>
  <si>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</si>
  <si>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</si>
  <si>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</si>
  <si>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</si>
  <si>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</si>
  <si>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</si>
  <si>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</si>
  <si>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</si>
  <si>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</si>
  <si>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</si>
  <si>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</si>
  <si>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</si>
  <si>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</si>
  <si>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</si>
  <si>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</si>
  <si>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</si>
  <si>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</si>
  <si>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</si>
  <si>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</si>
  <si>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</si>
  <si>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</si>
  <si>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</si>
  <si>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</si>
  <si>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</si>
  <si>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</si>
  <si>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</si>
  <si>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</si>
  <si>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</si>
  <si>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</si>
  <si>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</si>
  <si>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</si>
  <si>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</si>
  <si>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</si>
  <si>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</si>
  <si>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</si>
  <si>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</si>
  <si>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</si>
  <si>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</si>
  <si>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</si>
  <si>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</si>
  <si>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</si>
  <si>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</si>
  <si>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</si>
  <si>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</si>
  <si>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</si>
  <si>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</si>
  <si>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</si>
  <si>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</si>
  <si>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</si>
  <si>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</si>
  <si>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</si>
  <si>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</si>
  <si>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</si>
  <si>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</si>
  <si>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</si>
  <si>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</si>
  <si>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</si>
  <si>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</si>
  <si>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</si>
  <si>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</si>
  <si>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</si>
  <si>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</si>
  <si>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</si>
  <si>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</si>
  <si>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</si>
  <si>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</si>
  <si>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</si>
  <si>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</si>
  <si>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</si>
  <si>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</si>
  <si>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</si>
  <si>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</si>
  <si>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</si>
  <si>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</si>
  <si>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</si>
  <si>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</si>
  <si>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</si>
  <si>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</si>
  <si>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</si>
  <si>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</si>
  <si>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</si>
  <si>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</si>
  <si>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</si>
  <si>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</si>
  <si>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</si>
  <si>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</si>
  <si>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</si>
  <si>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</si>
  <si>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</si>
  <si>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</si>
  <si>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</si>
  <si>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</si>
  <si>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</si>
  <si>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</si>
  <si>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</si>
  <si>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</si>
  <si>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</si>
  <si>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</si>
  <si>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</si>
  <si>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</si>
  <si>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</si>
  <si>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</si>
  <si>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</si>
  <si>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</si>
  <si>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</si>
  <si>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</si>
  <si>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</si>
  <si>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</si>
  <si>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</si>
  <si>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</si>
  <si>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</si>
  <si>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</si>
  <si>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</si>
  <si>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</si>
  <si>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</si>
  <si>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</si>
  <si>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</si>
  <si>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</si>
  <si>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</si>
  <si>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</si>
  <si>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</si>
  <si>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</si>
  <si>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</si>
  <si>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</si>
  <si>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</si>
  <si>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</si>
  <si>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</si>
  <si>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</si>
  <si>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</si>
  <si>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</si>
  <si>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</si>
  <si>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</si>
  <si>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</si>
  <si>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</si>
  <si>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</si>
  <si>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</si>
  <si>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</si>
  <si>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</si>
  <si>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</si>
  <si>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</si>
  <si>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</si>
  <si>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</si>
  <si>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</si>
  <si>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</si>
  <si>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</si>
  <si>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</si>
  <si>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</si>
  <si>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</si>
  <si>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</si>
  <si>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</si>
  <si>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</si>
  <si>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</si>
  <si>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</si>
  <si>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</si>
  <si>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</si>
  <si>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</si>
  <si>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</si>
  <si>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</si>
  <si>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</si>
  <si>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</si>
  <si>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</si>
  <si>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</si>
  <si>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</si>
  <si>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</si>
  <si>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</si>
  <si>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</si>
  <si>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</si>
  <si>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</si>
  <si>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</si>
  <si>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</si>
  <si>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</si>
  <si>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</si>
  <si>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</si>
  <si>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</si>
  <si>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</si>
  <si>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</si>
  <si>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</si>
  <si>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</si>
  <si>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</si>
  <si>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</si>
  <si>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</si>
  <si>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</si>
  <si>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</si>
  <si>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</si>
  <si>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</si>
  <si>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</si>
  <si>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</si>
  <si>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</si>
  <si>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</si>
  <si>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</si>
  <si>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</si>
  <si>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</si>
  <si>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</si>
  <si>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</si>
  <si>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</si>
  <si>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</si>
  <si>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</si>
  <si>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</si>
  <si>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</si>
  <si>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</si>
  <si>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</si>
  <si>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</si>
  <si>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</si>
  <si>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</si>
  <si>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</si>
  <si>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</si>
  <si>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</si>
  <si>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</si>
  <si>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</si>
  <si>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</si>
  <si>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</si>
  <si>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</si>
  <si>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</si>
  <si>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</si>
  <si>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</si>
  <si>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</si>
  <si>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</si>
  <si>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</si>
  <si>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</si>
  <si>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</si>
  <si>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</si>
  <si>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</si>
  <si>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</si>
  <si>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</si>
  <si>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</si>
  <si>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</si>
  <si>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</si>
  <si>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</si>
  <si>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</si>
  <si>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</si>
  <si>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</si>
  <si>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</si>
  <si>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</si>
  <si>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</si>
  <si>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</si>
  <si>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</si>
  <si>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</si>
  <si>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</si>
  <si>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</si>
  <si>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</si>
  <si>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</si>
  <si>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</si>
  <si>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</si>
  <si>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</si>
  <si>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</si>
  <si>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</si>
  <si>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</si>
  <si>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</si>
  <si>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</si>
  <si>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</si>
  <si>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</si>
  <si>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</si>
  <si>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</si>
  <si>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</si>
  <si>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</si>
  <si>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</si>
  <si>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</si>
  <si>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</si>
  <si>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</si>
  <si>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</si>
  <si>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</si>
  <si>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</si>
  <si>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</si>
  <si>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</si>
  <si>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</si>
  <si>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</si>
  <si>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</si>
  <si>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</si>
  <si>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</si>
  <si>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</si>
  <si>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</si>
  <si>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</si>
  <si>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</si>
  <si>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</si>
  <si>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</si>
  <si>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</si>
  <si>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</si>
  <si>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</si>
  <si>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</si>
  <si>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</si>
  <si>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</si>
  <si>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</si>
  <si>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</si>
  <si>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</si>
  <si>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</si>
  <si>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</si>
  <si>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</si>
  <si>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</si>
  <si>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</si>
  <si>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</si>
  <si>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</si>
  <si>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</si>
  <si>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</si>
  <si>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</si>
  <si>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</si>
  <si>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</si>
  <si>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</si>
  <si>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</si>
  <si>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</si>
  <si>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</si>
  <si>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</si>
  <si>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</si>
  <si>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</si>
  <si>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</si>
  <si>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</si>
  <si>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</si>
  <si>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</si>
  <si>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</si>
  <si>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</si>
  <si>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</si>
  <si>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</si>
  <si>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</si>
  <si>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</si>
  <si>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</si>
  <si>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</si>
  <si>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</si>
  <si>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</si>
  <si>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</si>
  <si>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</si>
  <si>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</si>
  <si>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</si>
  <si>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</si>
  <si>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</si>
  <si>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</si>
  <si>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</si>
  <si>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</si>
  <si>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</si>
  <si>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</si>
  <si>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</si>
  <si>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</si>
  <si>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</si>
  <si>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</si>
  <si>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</si>
  <si>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</si>
  <si>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</si>
  <si>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</si>
  <si>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</si>
  <si>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</si>
  <si>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</si>
  <si>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</si>
  <si>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</si>
  <si>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</si>
  <si>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</si>
  <si>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</si>
  <si>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</si>
  <si>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</si>
  <si>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</si>
  <si>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</si>
  <si>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</si>
  <si>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</si>
  <si>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</si>
  <si>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</si>
  <si>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</si>
  <si>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</si>
  <si>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</si>
  <si>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</si>
  <si>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</si>
  <si>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</si>
  <si>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</si>
  <si>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</si>
  <si>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</si>
  <si>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</si>
  <si>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</si>
  <si>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</si>
  <si>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</si>
  <si>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</si>
  <si>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</si>
  <si>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</si>
  <si>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</si>
  <si>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</si>
  <si>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</si>
  <si>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</si>
  <si>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</si>
  <si>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</si>
  <si>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</si>
  <si>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</si>
  <si>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</si>
  <si>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</si>
  <si>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</si>
  <si>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</si>
  <si>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</si>
  <si>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</si>
  <si>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</si>
  <si>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</si>
  <si>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</si>
  <si>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</si>
  <si>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</si>
  <si>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</si>
  <si>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</si>
  <si>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</si>
  <si>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</si>
  <si>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</si>
  <si>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</si>
  <si>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</si>
  <si>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</si>
  <si>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</si>
  <si>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</si>
  <si>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</si>
  <si>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</si>
  <si>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</si>
  <si>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</si>
  <si>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</si>
  <si>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</si>
  <si>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</si>
  <si>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</si>
  <si>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</si>
  <si>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</si>
  <si>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</si>
  <si>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</si>
  <si>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</si>
  <si>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</si>
  <si>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</si>
  <si>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</si>
  <si>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</si>
  <si>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</si>
  <si>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</si>
  <si>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</si>
  <si>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</si>
  <si>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</si>
  <si>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</si>
  <si>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</si>
  <si>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</si>
  <si>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</si>
  <si>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</si>
  <si>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</si>
  <si>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</si>
  <si>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</si>
  <si>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</si>
  <si>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</si>
  <si>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</si>
  <si>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</si>
  <si>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</si>
  <si>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</si>
  <si>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</si>
  <si>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</si>
  <si>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</si>
  <si>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</si>
  <si>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</si>
  <si>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</si>
  <si>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</si>
  <si>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</si>
  <si>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</si>
  <si>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</si>
  <si>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</si>
  <si>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</si>
  <si>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</si>
  <si>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</si>
  <si>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</si>
  <si>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</si>
  <si>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</si>
  <si>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</si>
  <si>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</si>
  <si>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</si>
  <si>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</si>
  <si>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</si>
  <si>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</si>
  <si>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</si>
  <si>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</si>
  <si>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</si>
  <si>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</si>
  <si>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</si>
  <si>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</si>
  <si>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</si>
  <si>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</si>
  <si>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</si>
  <si>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</si>
  <si>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</si>
  <si>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</si>
  <si>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</si>
  <si>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</si>
  <si>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</si>
  <si>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</si>
  <si>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</si>
  <si>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</si>
  <si>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</si>
  <si>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</si>
  <si>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</si>
  <si>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</si>
  <si>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</si>
  <si>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</si>
  <si>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</si>
  <si>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</si>
  <si>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</si>
  <si>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</si>
  <si>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</si>
  <si>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</si>
  <si>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</si>
  <si>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</si>
  <si>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</si>
  <si>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</si>
  <si>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</si>
  <si>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</si>
  <si>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</si>
  <si>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</si>
  <si>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</si>
  <si>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</si>
  <si>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</si>
  <si>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</si>
  <si>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</si>
  <si>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</si>
  <si>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</si>
  <si>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</si>
  <si>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</si>
  <si>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</si>
  <si>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</si>
  <si>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</si>
  <si>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</si>
  <si>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</si>
  <si>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</si>
  <si>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</si>
  <si>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</si>
  <si>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</si>
  <si>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</si>
  <si>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</si>
  <si>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</si>
  <si>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</si>
  <si>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</si>
  <si>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</si>
  <si>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</si>
  <si>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</si>
  <si>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</si>
  <si>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</si>
  <si>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</si>
  <si>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</si>
  <si>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</si>
  <si>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</si>
  <si>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</si>
  <si>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</si>
  <si>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</si>
  <si>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</si>
  <si>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</si>
  <si>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</si>
  <si>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</si>
  <si>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</si>
  <si>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</si>
  <si>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</si>
  <si>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</si>
  <si>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</si>
  <si>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</si>
  <si>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</si>
  <si>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</si>
  <si>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</si>
  <si>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</si>
  <si>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</si>
  <si>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</si>
  <si>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</si>
  <si>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</si>
  <si>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</si>
  <si>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</si>
  <si>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</si>
  <si>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</si>
  <si>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</si>
  <si>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</si>
  <si>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</si>
  <si>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</si>
  <si>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</si>
  <si>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</si>
  <si>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</si>
  <si>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</si>
  <si>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</si>
  <si>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</si>
  <si>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</si>
  <si>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</si>
  <si>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</si>
  <si>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</si>
  <si>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</si>
  <si>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</si>
  <si>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</si>
  <si>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</si>
  <si>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</si>
  <si>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</si>
  <si>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</si>
  <si>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</si>
  <si>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</si>
  <si>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</si>
  <si>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</si>
  <si>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</si>
  <si>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</si>
  <si>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</si>
  <si>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</si>
  <si>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</si>
  <si>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</si>
  <si>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</si>
  <si>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</si>
  <si>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</si>
  <si>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</si>
  <si>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</si>
  <si>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</si>
  <si>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</si>
  <si>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</si>
  <si>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</si>
  <si>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</si>
  <si>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</si>
  <si>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</si>
  <si>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</si>
  <si>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</si>
  <si>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</si>
  <si>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</si>
  <si>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</si>
  <si>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</si>
  <si>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</si>
  <si>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</si>
  <si>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</si>
  <si>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</si>
  <si>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</si>
  <si>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</si>
  <si>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</si>
  <si>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</si>
  <si>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</si>
  <si>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</si>
  <si>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</si>
  <si>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</si>
  <si>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</si>
  <si>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</si>
  <si>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</si>
  <si>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</si>
  <si>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</si>
  <si>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</si>
  <si>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</si>
  <si>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</si>
  <si>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</si>
  <si>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</si>
  <si>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</si>
  <si>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</si>
  <si>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</si>
  <si>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</si>
  <si>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</si>
  <si>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</si>
  <si>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</si>
  <si>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</si>
  <si>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</si>
  <si>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</si>
  <si>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</si>
  <si>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</si>
  <si>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</si>
  <si>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</si>
  <si>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</si>
  <si>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</si>
  <si>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</si>
  <si>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</si>
  <si>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</si>
  <si>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</si>
  <si>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</si>
  <si>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</si>
  <si>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</si>
  <si>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</si>
  <si>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</si>
  <si>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</si>
  <si>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</si>
  <si>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</si>
  <si>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</si>
  <si>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</si>
  <si>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</si>
  <si>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</si>
  <si>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</si>
  <si>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</si>
  <si>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</si>
  <si>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</si>
  <si>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</si>
  <si>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</si>
  <si>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</si>
  <si>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</si>
  <si>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</si>
  <si>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</si>
  <si>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</si>
  <si>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</si>
  <si>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</si>
  <si>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</si>
  <si>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</si>
  <si>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</si>
  <si>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</si>
  <si>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</si>
  <si>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</si>
  <si>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</si>
  <si>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</si>
  <si>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</si>
  <si>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</si>
  <si>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</si>
  <si>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</si>
  <si>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</si>
  <si>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</si>
  <si>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</si>
  <si>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</si>
  <si>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</si>
  <si>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</si>
  <si>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</si>
  <si>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</si>
  <si>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</si>
  <si>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</si>
  <si>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</si>
  <si>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</si>
  <si>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</si>
  <si>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</si>
  <si>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</si>
  <si>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</si>
  <si>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</si>
  <si>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</si>
  <si>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</si>
  <si>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</si>
  <si>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</si>
  <si>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</si>
  <si>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</si>
  <si>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</si>
  <si>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</si>
  <si>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</si>
  <si>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</si>
  <si>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</si>
  <si>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</si>
  <si>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</si>
  <si>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</si>
  <si>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</si>
  <si>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</si>
  <si>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</si>
  <si>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</si>
  <si>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</si>
  <si>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</si>
  <si>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</si>
  <si>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</si>
  <si>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</si>
  <si>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</si>
  <si>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</si>
  <si>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</si>
  <si>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</si>
  <si>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</si>
  <si>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</si>
  <si>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</si>
  <si>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</si>
  <si>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</si>
  <si>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</si>
  <si>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</si>
  <si>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</si>
  <si>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</si>
  <si>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</si>
  <si>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</si>
  <si>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</si>
  <si>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</si>
  <si>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</si>
  <si>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</si>
  <si>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</si>
  <si>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</si>
  <si>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</si>
  <si>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</si>
  <si>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</si>
  <si>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</si>
  <si>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</si>
  <si>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</si>
  <si>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</si>
  <si>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</si>
  <si>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</si>
  <si>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</si>
  <si>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</si>
  <si>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</si>
  <si>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</si>
  <si>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</si>
  <si>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</si>
  <si>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</si>
  <si>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</si>
  <si>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</si>
  <si>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</si>
  <si>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</si>
  <si>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</si>
  <si>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</si>
  <si>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</si>
  <si>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</si>
  <si>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</si>
  <si>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</si>
  <si>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</si>
  <si>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</si>
  <si>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</si>
  <si>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</si>
  <si>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</si>
  <si>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</si>
  <si>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</si>
  <si>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</si>
  <si>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</si>
  <si>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</si>
  <si>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</si>
  <si>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</si>
  <si>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</si>
  <si>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</si>
  <si>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</si>
  <si>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</si>
  <si>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</si>
  <si>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</si>
  <si>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</si>
  <si>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</si>
  <si>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</si>
  <si>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</si>
  <si>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</si>
  <si>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</si>
  <si>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</si>
  <si>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</si>
  <si>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</si>
  <si>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</si>
  <si>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</si>
  <si>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</si>
  <si>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</si>
  <si>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</si>
  <si>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</si>
  <si>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</si>
  <si>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</si>
  <si>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</si>
  <si>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</si>
  <si>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</si>
  <si>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</si>
  <si>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</si>
  <si>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</si>
  <si>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</si>
  <si>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</si>
  <si>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</si>
  <si>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</si>
  <si>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</si>
  <si>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</si>
  <si>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</si>
  <si>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</si>
  <si>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</si>
  <si>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</si>
  <si>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</si>
  <si>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</si>
  <si>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</si>
  <si>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</si>
  <si>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</si>
  <si>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</si>
  <si>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</si>
  <si>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</si>
  <si>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</si>
  <si>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</si>
  <si>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</si>
  <si>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</si>
  <si>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</si>
  <si>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</si>
  <si>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</si>
  <si>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</si>
  <si>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</si>
  <si>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</si>
  <si>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</si>
  <si>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</si>
  <si>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</si>
  <si>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</si>
  <si>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</si>
  <si>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</si>
  <si>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</si>
  <si>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</si>
  <si>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</si>
  <si>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</si>
  <si>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</si>
  <si>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</si>
  <si>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</si>
  <si>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</si>
  <si>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</si>
  <si>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</si>
  <si>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</si>
  <si>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</si>
  <si>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</si>
  <si>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</si>
  <si>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</si>
  <si>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</si>
  <si>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</si>
  <si>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</si>
  <si>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</si>
  <si>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</si>
  <si>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</si>
  <si>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</si>
  <si>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</si>
  <si>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</si>
  <si>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</si>
  <si>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</si>
  <si>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</si>
  <si>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</si>
  <si>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</si>
  <si>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</si>
  <si>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</si>
  <si>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</si>
  <si>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</si>
  <si>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</si>
  <si>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</si>
  <si>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</si>
  <si>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</si>
  <si>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</si>
  <si>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</si>
  <si>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</si>
  <si>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</si>
  <si>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</si>
  <si>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</si>
  <si>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</si>
  <si>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</si>
  <si>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</si>
  <si>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</si>
  <si>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</si>
  <si>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</si>
  <si>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</si>
  <si>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</si>
  <si>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</si>
  <si>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</si>
  <si>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</si>
  <si>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</si>
  <si>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</si>
  <si>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</si>
  <si>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</si>
  <si>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</si>
  <si>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</si>
  <si>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</si>
  <si>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</si>
  <si>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</si>
  <si>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</si>
  <si>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</si>
  <si>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</si>
  <si>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</si>
  <si>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</si>
  <si>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</si>
  <si>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</si>
  <si>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</si>
  <si>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</si>
  <si>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</si>
  <si>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</si>
  <si>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</si>
  <si>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</si>
  <si>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</si>
  <si>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</si>
  <si>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</si>
  <si>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</si>
  <si>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</si>
  <si>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</si>
  <si>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</si>
  <si>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</si>
  <si>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</si>
  <si>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</si>
  <si>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</si>
  <si>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</si>
  <si>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</si>
  <si>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</si>
  <si>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</si>
  <si>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</si>
  <si>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</si>
  <si>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</si>
  <si>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</si>
  <si>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</si>
  <si>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</si>
  <si>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</si>
  <si>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</si>
  <si>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</si>
  <si>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</si>
  <si>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</si>
  <si>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</si>
  <si>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</si>
  <si>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</si>
  <si>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</si>
  <si>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</si>
  <si>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</si>
  <si>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</si>
  <si>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</si>
  <si>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</si>
  <si>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</si>
  <si>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</si>
  <si>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</si>
  <si>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</si>
  <si>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</si>
  <si>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</si>
  <si>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</si>
  <si>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</si>
  <si>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</si>
  <si>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</si>
  <si>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</si>
  <si>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</si>
  <si>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</si>
  <si>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</si>
  <si>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</si>
  <si>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</si>
  <si>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</si>
  <si>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</si>
  <si>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</si>
  <si>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</si>
  <si>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</si>
  <si>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</si>
  <si>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</si>
  <si>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</si>
  <si>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</si>
  <si>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</si>
  <si>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</si>
  <si>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</si>
  <si>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</si>
  <si>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</si>
  <si>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</si>
  <si>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</si>
  <si>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</si>
  <si>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</si>
  <si>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</si>
  <si>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</si>
  <si>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</si>
  <si>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</si>
  <si>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</si>
  <si>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</si>
  <si>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</si>
  <si>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</si>
  <si>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</si>
  <si>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</si>
  <si>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</si>
  <si>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</si>
  <si>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</si>
  <si>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</si>
  <si>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</si>
  <si>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</si>
  <si>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</si>
  <si>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</si>
  <si>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</si>
  <si>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</si>
  <si>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</si>
  <si>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</si>
  <si>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</si>
  <si>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</si>
  <si>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</si>
  <si>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</si>
  <si>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</si>
  <si>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</si>
  <si>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</si>
  <si>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</si>
  <si>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</si>
  <si>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</si>
  <si>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</si>
  <si>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</si>
  <si>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</si>
  <si>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</si>
  <si>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</si>
  <si>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</si>
  <si>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</si>
  <si>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</si>
  <si>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</si>
  <si>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</si>
  <si>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</si>
  <si>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</si>
  <si>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</si>
  <si>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</si>
  <si>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</si>
  <si>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</si>
  <si>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</si>
  <si>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</si>
  <si>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</si>
  <si>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</si>
  <si>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</si>
  <si>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</si>
  <si>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</si>
  <si>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</si>
  <si>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</si>
  <si>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</si>
  <si>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</si>
  <si>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</si>
  <si>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</si>
  <si>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</si>
  <si>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</si>
  <si>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</si>
  <si>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</si>
  <si>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</si>
  <si>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</si>
  <si>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</si>
  <si>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</si>
  <si>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</si>
  <si>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</si>
  <si>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</si>
  <si>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</si>
  <si>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</si>
  <si>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</si>
  <si>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</si>
  <si>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</si>
  <si>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</si>
  <si>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</si>
  <si>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</si>
  <si>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</si>
  <si>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</si>
  <si>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</si>
  <si>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</si>
  <si>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</si>
  <si>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</si>
  <si>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</si>
  <si>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</si>
  <si>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</si>
  <si>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</si>
  <si>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</si>
  <si>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</si>
  <si>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</si>
  <si>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</si>
  <si>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</si>
  <si>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</si>
  <si>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</si>
  <si>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</si>
  <si>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</si>
  <si>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</si>
  <si>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</si>
  <si>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</si>
  <si>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</si>
  <si>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</si>
  <si>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</si>
  <si>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</si>
  <si>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</si>
  <si>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</si>
  <si>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</si>
  <si>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</si>
  <si>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</si>
  <si>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</si>
  <si>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</si>
  <si>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</si>
  <si>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</si>
  <si>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</si>
  <si>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</si>
  <si>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</si>
  <si>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</si>
  <si>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</si>
  <si>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</si>
  <si>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</si>
  <si>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</si>
  <si>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</si>
  <si>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</si>
  <si>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</si>
  <si>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</si>
  <si>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</si>
  <si>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</si>
  <si>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</si>
  <si>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</si>
  <si>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</si>
  <si>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</si>
  <si>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</si>
  <si>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</si>
  <si>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</si>
  <si>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</si>
  <si>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</si>
  <si>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</si>
  <si>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</si>
  <si>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</si>
  <si>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</si>
  <si>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</si>
  <si>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</si>
  <si>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</si>
  <si>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</si>
  <si>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</si>
  <si>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</si>
  <si>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</si>
  <si>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</si>
  <si>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</si>
  <si>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</si>
  <si>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</si>
  <si>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</si>
  <si>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</si>
  <si>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</si>
  <si>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</si>
  <si>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</si>
  <si>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</si>
  <si>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</si>
  <si>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</si>
  <si>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</si>
  <si>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</si>
  <si>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</si>
  <si>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</si>
  <si>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</si>
  <si>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</si>
  <si>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</si>
  <si>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</si>
  <si>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</si>
  <si>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</si>
  <si>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</si>
  <si>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</si>
  <si>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</si>
  <si>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</si>
  <si>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</si>
  <si>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</si>
  <si>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</si>
  <si>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</si>
  <si>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</si>
  <si>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</si>
  <si>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</si>
  <si>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</si>
  <si>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</si>
  <si>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</si>
  <si>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</si>
  <si>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</si>
  <si>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</si>
  <si>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</si>
  <si>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</si>
  <si>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</si>
  <si>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</si>
  <si>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</si>
  <si>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</si>
  <si>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</si>
  <si>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</si>
  <si>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</si>
  <si>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</si>
  <si>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</si>
  <si>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</si>
  <si>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</si>
  <si>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</si>
  <si>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</si>
  <si>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</si>
  <si>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</si>
  <si>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</si>
  <si>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</si>
  <si>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</si>
  <si>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</si>
  <si>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</si>
  <si>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</si>
  <si>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</si>
  <si>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</si>
  <si>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</si>
  <si>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</si>
  <si>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</si>
  <si>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</si>
  <si>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</si>
  <si>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</si>
  <si>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</si>
  <si>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</si>
  <si>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</si>
  <si>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</si>
  <si>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</si>
  <si>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</si>
  <si>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</si>
  <si>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</si>
  <si>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</si>
  <si>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</si>
  <si>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</si>
  <si>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</si>
  <si>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</si>
  <si>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</si>
  <si>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</si>
  <si>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</si>
  <si>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</si>
  <si>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</si>
  <si>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</si>
  <si>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</si>
  <si>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</si>
  <si>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</si>
  <si>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</si>
  <si>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</si>
  <si>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</si>
  <si>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</si>
  <si>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</si>
  <si>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</si>
  <si>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</si>
  <si>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</si>
  <si>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</si>
  <si>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</si>
  <si>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</si>
  <si>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</si>
  <si>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</si>
  <si>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</si>
  <si>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</si>
  <si>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</si>
  <si>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</si>
  <si>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</si>
  <si>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</si>
  <si>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</si>
  <si>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</si>
  <si>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</si>
  <si>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</si>
  <si>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</si>
  <si>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</si>
  <si>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</si>
  <si>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</si>
  <si>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</si>
  <si>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</si>
  <si>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</si>
  <si>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</si>
  <si>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</si>
  <si>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</si>
  <si>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</si>
  <si>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</si>
  <si>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</si>
  <si>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</si>
  <si>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</si>
  <si>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</si>
  <si>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</si>
  <si>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</si>
  <si>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</si>
  <si>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</si>
  <si>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</si>
  <si>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</si>
  <si>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</si>
  <si>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</si>
  <si>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</si>
  <si>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</si>
  <si>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</si>
  <si>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</si>
  <si>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</si>
  <si>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</si>
  <si>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</si>
  <si>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</si>
  <si>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</si>
  <si>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</si>
  <si>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</si>
  <si>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</si>
  <si>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</si>
  <si>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</si>
  <si>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</si>
  <si>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</si>
  <si>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</si>
  <si>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</si>
  <si>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</si>
  <si>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</si>
  <si>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</si>
  <si>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</si>
  <si>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</si>
  <si>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</si>
  <si>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</si>
  <si>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</si>
  <si>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</si>
  <si>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</si>
  <si>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</si>
  <si>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</si>
  <si>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</si>
  <si>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</si>
  <si>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</si>
  <si>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</si>
  <si>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</si>
  <si>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</si>
  <si>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</si>
  <si>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</si>
  <si>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</si>
  <si>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</si>
  <si>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</si>
  <si>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</si>
  <si>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</si>
  <si>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</si>
  <si>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</si>
  <si>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</si>
  <si>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</si>
  <si>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</si>
  <si>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</si>
  <si>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</si>
  <si>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</si>
  <si>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</si>
  <si>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</si>
  <si>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</si>
  <si>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</si>
  <si>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</si>
  <si>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</si>
  <si>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</si>
  <si>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</si>
  <si>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</si>
  <si>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</si>
  <si>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</si>
  <si>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</si>
  <si>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</si>
  <si>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</si>
  <si>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</si>
  <si>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</si>
  <si>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</si>
  <si>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</si>
  <si>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</si>
  <si>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</si>
  <si>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</si>
  <si>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</si>
  <si>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</si>
  <si>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</si>
  <si>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</si>
  <si>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</si>
  <si>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</si>
  <si>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</si>
  <si>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</si>
  <si>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</si>
  <si>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</si>
  <si>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</si>
  <si>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</si>
  <si>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</si>
  <si>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</si>
  <si>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</si>
  <si>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</si>
  <si>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</si>
  <si>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</si>
  <si>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</si>
  <si>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</si>
  <si>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</si>
  <si>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</si>
  <si>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</si>
  <si>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</si>
  <si>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</si>
  <si>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</si>
  <si>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</si>
  <si>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</si>
  <si>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</si>
  <si>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</si>
  <si>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</si>
  <si>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</si>
  <si>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</si>
  <si>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</si>
  <si>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</si>
  <si>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</si>
  <si>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</si>
  <si>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</si>
  <si>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</si>
  <si>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</si>
  <si>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</si>
  <si>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</si>
  <si>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</si>
  <si>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</si>
  <si>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</si>
  <si>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</si>
  <si>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</si>
  <si>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</si>
  <si>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</si>
  <si>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</si>
  <si>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</si>
  <si>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</si>
  <si>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</si>
  <si>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</si>
  <si>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</si>
  <si>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</si>
  <si>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</si>
  <si>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</si>
  <si>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</si>
  <si>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</si>
  <si>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</si>
  <si>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</si>
  <si>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</si>
  <si>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</si>
  <si>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</si>
  <si>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</si>
  <si>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</si>
  <si>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</si>
  <si>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</si>
  <si>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</si>
  <si>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</si>
  <si>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</si>
  <si>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</si>
  <si>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</si>
  <si>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</si>
  <si>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</si>
  <si>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</si>
  <si>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</si>
  <si>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</si>
  <si>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</si>
  <si>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</si>
  <si>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</si>
  <si>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</si>
  <si>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</si>
  <si>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</si>
  <si>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</si>
  <si>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</si>
  <si>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</si>
  <si>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</si>
  <si>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</si>
  <si>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</si>
  <si>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</si>
  <si>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</si>
  <si>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</si>
  <si>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</si>
  <si>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</si>
  <si>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</si>
  <si>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</si>
  <si>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</si>
  <si>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</si>
  <si>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</si>
  <si>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</si>
  <si>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</si>
  <si>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</si>
  <si>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</si>
  <si>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</si>
  <si>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</si>
  <si>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</si>
  <si>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</si>
  <si>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</si>
  <si>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</si>
  <si>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</si>
  <si>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</si>
  <si>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</si>
  <si>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</si>
  <si>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</si>
  <si>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</si>
  <si>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</si>
  <si>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</si>
  <si>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</si>
  <si>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</si>
  <si>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</si>
  <si>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</si>
  <si>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</si>
  <si>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</si>
  <si>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</si>
  <si>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</si>
  <si>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</si>
  <si>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</si>
  <si>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</si>
  <si>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</si>
  <si>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</si>
  <si>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</si>
  <si>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</si>
  <si>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</si>
  <si>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</si>
  <si>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</si>
  <si>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</si>
  <si>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</si>
  <si>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</si>
  <si>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</si>
  <si>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</si>
  <si>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</si>
  <si>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</si>
  <si>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</si>
  <si>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</si>
  <si>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</si>
  <si>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</si>
  <si>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</si>
  <si>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</si>
  <si>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</si>
  <si>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</si>
  <si>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</si>
  <si>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</si>
  <si>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</si>
  <si>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</si>
  <si>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</si>
  <si>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</si>
  <si>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</si>
  <si>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</si>
  <si>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</si>
  <si>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</si>
  <si>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</si>
  <si>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</si>
  <si>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</si>
  <si>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</si>
  <si>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</si>
  <si>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</si>
  <si>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</si>
  <si>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</si>
  <si>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</si>
  <si>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</si>
  <si>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</si>
  <si>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</si>
  <si>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</si>
  <si>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</si>
  <si>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</si>
  <si>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</si>
  <si>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</si>
  <si>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</si>
  <si>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</si>
  <si>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</si>
  <si>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</si>
  <si>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</si>
  <si>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</si>
  <si>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</si>
  <si>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</si>
  <si>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</si>
  <si>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</si>
  <si>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</si>
  <si>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</si>
  <si>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</si>
  <si>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</si>
  <si>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</si>
  <si>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</si>
  <si>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</si>
  <si>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</si>
  <si>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</si>
  <si>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</si>
  <si>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</si>
  <si>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</si>
  <si>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</si>
  <si>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</si>
  <si>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</si>
  <si>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</si>
  <si>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</si>
  <si>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</si>
  <si>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</si>
  <si>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</si>
  <si>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</si>
  <si>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</si>
  <si>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</si>
  <si>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</si>
  <si>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</si>
  <si>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</si>
  <si>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</si>
  <si>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</si>
  <si>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</si>
  <si>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</si>
  <si>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</si>
  <si>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</si>
  <si>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</si>
  <si>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</si>
  <si>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</si>
  <si>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</si>
  <si>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</si>
  <si>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</si>
  <si>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</si>
  <si>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</si>
  <si>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</si>
  <si>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</si>
  <si>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</si>
  <si>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</si>
  <si>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</si>
  <si>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</si>
  <si>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</si>
  <si>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</si>
  <si>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</si>
  <si>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</si>
  <si>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</si>
  <si>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</si>
  <si>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</si>
  <si>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</si>
  <si>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</si>
  <si>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</si>
  <si>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</si>
  <si>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</si>
  <si>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</si>
  <si>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</si>
  <si>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</si>
  <si>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</si>
  <si>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</si>
  <si>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</si>
  <si>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</si>
  <si>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</si>
  <si>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</si>
  <si>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</si>
  <si>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</si>
  <si>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</si>
  <si>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</si>
  <si>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</si>
  <si>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</si>
  <si>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</si>
  <si>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</si>
  <si>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</si>
  <si>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</si>
  <si>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</si>
  <si>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</si>
  <si>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</si>
  <si>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</si>
  <si>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</si>
  <si>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</si>
  <si>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</si>
  <si>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</si>
  <si>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</si>
  <si>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</si>
  <si>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</si>
  <si>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</si>
  <si>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</si>
  <si>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</si>
  <si>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</si>
  <si>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</si>
  <si>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</si>
  <si>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</si>
  <si>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</si>
  <si>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</si>
  <si>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</si>
  <si>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</si>
  <si>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</si>
  <si>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</si>
  <si>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</si>
  <si>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</si>
  <si>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</si>
  <si>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</si>
  <si>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</si>
  <si>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</si>
  <si>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</si>
  <si>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</si>
  <si>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</si>
  <si>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</si>
  <si>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</si>
  <si>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</si>
  <si>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</si>
  <si>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</si>
  <si>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</si>
  <si>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</si>
  <si>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</si>
  <si>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</si>
  <si>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</si>
  <si>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</si>
  <si>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</si>
  <si>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</si>
  <si>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</si>
  <si>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</si>
  <si>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</si>
  <si>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</si>
  <si>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</si>
  <si>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</si>
  <si>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</si>
  <si>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</si>
  <si>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</si>
  <si>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</si>
  <si>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</si>
  <si>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</si>
  <si>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</si>
  <si>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</si>
  <si>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</si>
  <si>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</si>
  <si>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</si>
  <si>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</si>
  <si>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</si>
  <si>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</si>
  <si>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</si>
  <si>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</si>
  <si>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</si>
  <si>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</si>
  <si>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</si>
  <si>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</si>
  <si>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</si>
  <si>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</si>
  <si>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</si>
  <si>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</si>
  <si>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</si>
  <si>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</si>
  <si>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</si>
  <si>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</si>
  <si>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</si>
  <si>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</si>
  <si>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</si>
  <si>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</si>
  <si>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</si>
  <si>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</si>
  <si>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</si>
  <si>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</si>
  <si>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</si>
  <si>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</si>
  <si>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</si>
  <si>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</si>
  <si>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</si>
  <si>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</si>
  <si>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</si>
  <si>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</si>
  <si>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</si>
  <si>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</si>
  <si>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</si>
  <si>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</si>
  <si>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</si>
  <si>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</si>
  <si>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</si>
  <si>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</si>
  <si>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</si>
  <si>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</si>
  <si>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</si>
  <si>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</si>
  <si>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</si>
  <si>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</si>
  <si>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</si>
  <si>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</si>
  <si>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</si>
  <si>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</si>
  <si>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</si>
  <si>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</si>
  <si>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</si>
  <si>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</si>
  <si>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</si>
  <si>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</si>
  <si>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</si>
  <si>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</si>
  <si>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</si>
  <si>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</si>
  <si>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</si>
  <si>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</si>
  <si>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</si>
  <si>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</si>
  <si>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</si>
  <si>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</si>
  <si>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</si>
  <si>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</si>
  <si>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</si>
  <si>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</si>
  <si>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</si>
  <si>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</si>
  <si>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</si>
  <si>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</si>
  <si>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</si>
  <si>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</si>
  <si>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</si>
  <si>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</si>
  <si>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</si>
  <si>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</si>
  <si>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</si>
  <si>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</si>
  <si>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</si>
  <si>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</si>
  <si>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</si>
  <si>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</si>
  <si>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</si>
  <si>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</si>
  <si>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</si>
  <si>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</si>
  <si>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</si>
  <si>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</si>
  <si>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</si>
  <si>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</si>
  <si>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</si>
  <si>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</si>
  <si>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</si>
  <si>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</si>
  <si>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</si>
  <si>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</si>
  <si>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</si>
  <si>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</si>
  <si>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</si>
  <si>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</si>
  <si>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</si>
  <si>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</si>
  <si>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</si>
  <si>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</si>
  <si>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</si>
  <si>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</si>
  <si>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</si>
  <si>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</si>
  <si>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</si>
  <si>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</si>
  <si>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</si>
  <si>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</si>
  <si>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</si>
  <si>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</si>
  <si>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</si>
  <si>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</si>
  <si>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</si>
  <si>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</si>
  <si>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</si>
  <si>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</si>
  <si>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</si>
  <si>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</si>
  <si>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</si>
  <si>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</si>
  <si>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</si>
  <si>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</si>
  <si>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</si>
  <si>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</si>
  <si>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</si>
  <si>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</si>
  <si>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</si>
  <si>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</si>
  <si>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</si>
  <si>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</si>
  <si>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</si>
  <si>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</si>
  <si>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</si>
  <si>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</si>
  <si>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</si>
  <si>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</si>
  <si>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</si>
  <si>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</si>
  <si>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</si>
  <si>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</si>
  <si>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</si>
  <si>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</si>
  <si>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</si>
  <si>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</si>
  <si>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</si>
  <si>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</si>
  <si>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</si>
  <si>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</si>
  <si>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</si>
  <si>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</si>
  <si>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</si>
  <si>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</si>
  <si>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</si>
  <si>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</si>
  <si>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</si>
  <si>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</si>
  <si>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</si>
  <si>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</si>
  <si>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</si>
  <si>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</si>
  <si>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</si>
  <si>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</si>
  <si>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</si>
  <si>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</si>
  <si>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</si>
  <si>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</si>
  <si>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</si>
  <si>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</si>
  <si>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</si>
  <si>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</si>
  <si>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</si>
  <si>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</si>
  <si>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</si>
  <si>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</si>
  <si>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</si>
  <si>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</si>
  <si>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</si>
  <si>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</si>
  <si>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</si>
  <si>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</si>
  <si>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</si>
  <si>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</si>
  <si>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</si>
  <si>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</si>
  <si>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</si>
  <si>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</si>
  <si>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</si>
  <si>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</si>
  <si>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</si>
  <si>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</si>
  <si>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</si>
  <si>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</si>
  <si>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</si>
  <si>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</si>
  <si>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</si>
  <si>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</si>
  <si>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</si>
  <si>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</si>
  <si>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</si>
  <si>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</si>
  <si>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</si>
  <si>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</si>
  <si>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</si>
  <si>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</si>
  <si>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</si>
  <si>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</si>
  <si>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</si>
  <si>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</si>
  <si>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</si>
  <si>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</si>
  <si>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</si>
  <si>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</si>
  <si>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</si>
  <si>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</si>
  <si>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</si>
  <si>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</si>
  <si>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</si>
  <si>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</si>
  <si>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</si>
  <si>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</si>
  <si>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</si>
  <si>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</si>
  <si>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</si>
  <si>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</si>
  <si>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</si>
  <si>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</si>
  <si>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</si>
  <si>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</si>
  <si>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</si>
  <si>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</si>
  <si>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</si>
  <si>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</si>
  <si>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</si>
  <si>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</si>
  <si>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</si>
  <si>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</si>
  <si>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</si>
  <si>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</si>
  <si>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</si>
  <si>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</si>
  <si>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</si>
  <si>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</si>
  <si>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</si>
  <si>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</si>
  <si>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</si>
  <si>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</si>
  <si>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</si>
  <si>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</si>
  <si>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</si>
  <si>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</si>
  <si>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</si>
  <si>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</si>
  <si>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</si>
  <si>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</si>
  <si>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</si>
  <si>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</si>
  <si>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</si>
  <si>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</si>
  <si>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</si>
  <si>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</si>
  <si>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</si>
  <si>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</si>
  <si>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</si>
  <si>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</si>
  <si>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</si>
  <si>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</si>
  <si>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</si>
  <si>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</si>
  <si>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</si>
  <si>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</si>
  <si>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</si>
  <si>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</si>
  <si>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</si>
  <si>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</si>
  <si>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</si>
  <si>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</si>
  <si>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</si>
  <si>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</si>
  <si>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</si>
  <si>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</si>
  <si>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</si>
  <si>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</si>
  <si>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</si>
  <si>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</si>
  <si>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</si>
  <si>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</si>
  <si>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</si>
  <si>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</si>
  <si>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</si>
  <si>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</si>
  <si>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</si>
  <si>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</si>
  <si>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</si>
  <si>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</si>
  <si>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</si>
  <si>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</si>
  <si>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</si>
  <si>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</si>
  <si>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</si>
  <si>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</si>
  <si>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</si>
  <si>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</si>
  <si>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</si>
  <si>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</si>
  <si>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</si>
  <si>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</si>
  <si>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</si>
  <si>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</si>
  <si>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</si>
  <si>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</si>
  <si>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</si>
  <si>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</si>
  <si>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</si>
  <si>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</si>
  <si>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</si>
  <si>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</si>
  <si>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</si>
  <si>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</si>
  <si>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</si>
  <si>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</si>
  <si>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</si>
  <si>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</si>
  <si>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</si>
  <si>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</si>
  <si>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</si>
  <si>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</si>
  <si>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</si>
  <si>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</si>
  <si>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</si>
  <si>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</si>
  <si>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</si>
  <si>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</si>
  <si>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</si>
  <si>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</si>
  <si>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</si>
  <si>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</si>
  <si>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</si>
  <si>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</si>
  <si>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</si>
  <si>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</si>
  <si>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</si>
  <si>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</si>
  <si>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</si>
  <si>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</si>
  <si>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</si>
  <si>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</si>
  <si>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</si>
  <si>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</si>
  <si>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</si>
  <si>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</si>
  <si>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</si>
  <si>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</si>
  <si>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</si>
  <si>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</si>
  <si>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</si>
  <si>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</si>
  <si>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</si>
  <si>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</si>
  <si>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</si>
  <si>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</si>
  <si>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</si>
  <si>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</si>
  <si>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</si>
  <si>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</si>
  <si>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</si>
  <si>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</si>
  <si>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</si>
  <si>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</si>
  <si>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</si>
  <si>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</si>
  <si>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</si>
  <si>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</si>
  <si>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</si>
  <si>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</si>
  <si>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</si>
  <si>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</si>
  <si>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</si>
  <si>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</si>
  <si>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</si>
  <si>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</si>
  <si>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</si>
  <si>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</si>
  <si>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</si>
  <si>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</si>
  <si>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</si>
  <si>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</si>
  <si>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</si>
  <si>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</si>
  <si>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</si>
  <si>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</si>
  <si>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</si>
  <si>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</si>
  <si>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</si>
  <si>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</si>
  <si>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</si>
  <si>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</si>
  <si>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</si>
  <si>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</si>
  <si>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</si>
  <si>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</si>
  <si>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</si>
  <si>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</si>
  <si>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</si>
  <si>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</si>
  <si>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</si>
  <si>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</si>
  <si>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</si>
  <si>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</si>
  <si>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</si>
  <si>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</si>
  <si>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</si>
  <si>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</si>
  <si>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</si>
  <si>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</si>
  <si>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</si>
  <si>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</si>
  <si>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</si>
  <si>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</si>
  <si>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</si>
  <si>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</si>
  <si>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</si>
  <si>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</si>
  <si>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</si>
  <si>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</si>
  <si>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</si>
  <si>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</si>
  <si>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</si>
  <si>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</si>
  <si>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</si>
  <si>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</si>
  <si>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</si>
  <si>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</si>
  <si>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</si>
  <si>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</si>
  <si>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</si>
  <si>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</si>
  <si>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</si>
  <si>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</si>
  <si>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</si>
  <si>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</si>
  <si>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</si>
  <si>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</si>
  <si>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</si>
  <si>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</si>
  <si>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</si>
  <si>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</si>
  <si>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</si>
  <si>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</si>
  <si>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</si>
  <si>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</si>
  <si>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</si>
  <si>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</si>
  <si>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</si>
  <si>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</si>
  <si>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</si>
  <si>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</si>
  <si>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</si>
  <si>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</si>
  <si>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</si>
  <si>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</si>
  <si>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</si>
  <si>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</si>
  <si>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</si>
  <si>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</si>
  <si>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</si>
  <si>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</si>
  <si>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</si>
  <si>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</si>
  <si>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</si>
  <si>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</si>
  <si>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</si>
  <si>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</si>
  <si>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</si>
  <si>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</si>
  <si>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</si>
  <si>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</si>
  <si>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</si>
  <si>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</si>
  <si>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</si>
  <si>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</si>
  <si>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</si>
  <si>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</si>
  <si>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</si>
  <si>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</si>
  <si>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</si>
  <si>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</si>
  <si>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</si>
  <si>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</si>
  <si>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</si>
  <si>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</si>
  <si>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</si>
  <si>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</si>
  <si>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</si>
  <si>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</si>
  <si>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</si>
  <si>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</si>
  <si>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</si>
  <si>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</si>
  <si>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</si>
  <si>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</si>
  <si>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</si>
  <si>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</si>
  <si>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</si>
  <si>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</si>
  <si>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</si>
  <si>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</si>
  <si>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</si>
  <si>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</si>
  <si>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</si>
  <si>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</si>
  <si>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</si>
  <si>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</si>
  <si>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</si>
  <si>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</si>
  <si>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</si>
  <si>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</si>
  <si>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</si>
  <si>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</si>
  <si>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</si>
  <si>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</si>
  <si>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</si>
  <si>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</si>
  <si>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</si>
  <si>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</si>
  <si>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</si>
  <si>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</si>
  <si>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</si>
  <si>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</si>
  <si>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</si>
  <si>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</si>
  <si>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</si>
  <si>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</si>
  <si>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</si>
  <si>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</si>
  <si>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</si>
  <si>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</si>
  <si>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</si>
  <si>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</si>
  <si>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</si>
  <si>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</si>
  <si>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</si>
  <si>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</si>
  <si>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</si>
  <si>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</si>
  <si>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</si>
  <si>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</si>
  <si>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</si>
  <si>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</si>
  <si>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</si>
  <si>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</si>
  <si>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</si>
  <si>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</si>
  <si>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</si>
  <si>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</si>
  <si>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</si>
  <si>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</si>
  <si>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</si>
  <si>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</si>
  <si>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</si>
  <si>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</si>
  <si>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</si>
  <si>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</si>
  <si>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</si>
  <si>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</si>
  <si>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</si>
  <si>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</si>
  <si>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</si>
  <si>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</si>
  <si>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</si>
  <si>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</si>
  <si>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</si>
  <si>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</si>
  <si>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</si>
  <si>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</si>
  <si>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</si>
  <si>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</si>
  <si>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</si>
  <si>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</si>
  <si>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</si>
  <si>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</si>
  <si>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</si>
  <si>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</si>
  <si>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</si>
  <si>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</si>
  <si>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</si>
  <si>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</si>
  <si>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</si>
  <si>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</si>
  <si>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</si>
  <si>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</si>
  <si>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</si>
  <si>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</si>
  <si>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</si>
  <si>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</si>
  <si>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</si>
  <si>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</si>
  <si>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</si>
  <si>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</si>
  <si>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</si>
  <si>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</si>
  <si>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</si>
  <si>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</si>
  <si>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</si>
  <si>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</si>
  <si>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</si>
  <si>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</si>
  <si>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</si>
  <si>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</si>
  <si>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</si>
  <si>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</si>
  <si>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</si>
  <si>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</si>
  <si>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</si>
  <si>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</si>
  <si>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</si>
  <si>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</si>
  <si>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</si>
  <si>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</si>
  <si>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</si>
  <si>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</si>
  <si>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</si>
  <si>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</si>
  <si>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</si>
  <si>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</si>
  <si>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</si>
  <si>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</si>
  <si>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</si>
  <si>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</si>
  <si>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</si>
  <si>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</si>
  <si>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</si>
  <si>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</si>
  <si>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</si>
  <si>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</si>
  <si>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</si>
  <si>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</si>
  <si>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</si>
  <si>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</si>
  <si>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</si>
  <si>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</si>
  <si>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</si>
  <si>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</si>
  <si>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</si>
  <si>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</si>
  <si>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</si>
  <si>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</si>
  <si>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</si>
  <si>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</si>
  <si>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</si>
  <si>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</si>
  <si>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</si>
  <si>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</si>
  <si>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</si>
  <si>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</si>
  <si>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</si>
  <si>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</si>
  <si>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</si>
  <si>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</si>
  <si>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</si>
  <si>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</si>
  <si>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</si>
  <si>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</si>
  <si>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</si>
  <si>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</si>
  <si>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</si>
  <si>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</si>
  <si>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</si>
  <si>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</si>
  <si>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</si>
  <si>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</si>
  <si>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</si>
  <si>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</si>
  <si>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</si>
  <si>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</si>
  <si>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</si>
  <si>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</si>
  <si>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</si>
  <si>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</si>
  <si>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</si>
  <si>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</si>
  <si>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</si>
  <si>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</si>
  <si>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</si>
  <si>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</si>
  <si>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</si>
  <si>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</si>
  <si>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</si>
  <si>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</si>
  <si>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</si>
  <si>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</si>
  <si>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</si>
  <si>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</si>
  <si>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</si>
  <si>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</si>
  <si>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</si>
  <si>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</si>
  <si>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</si>
  <si>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</si>
  <si>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</si>
  <si>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</si>
  <si>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</si>
  <si>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</si>
  <si>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</si>
  <si>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</si>
  <si>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</si>
  <si>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</si>
  <si>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</si>
  <si>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</si>
  <si>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</si>
  <si>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</si>
  <si>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</si>
  <si>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</si>
  <si>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</si>
  <si>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</si>
  <si>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</si>
  <si>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</si>
  <si>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</si>
  <si>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</si>
  <si>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</si>
  <si>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</si>
  <si>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</si>
  <si>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</si>
  <si>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</si>
  <si>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</si>
  <si>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</si>
  <si>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</si>
  <si>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</si>
  <si>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</si>
  <si>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</si>
  <si>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</si>
  <si>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</si>
  <si>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</si>
  <si>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</si>
  <si>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</si>
  <si>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</si>
  <si>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</si>
  <si>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</si>
  <si>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</si>
  <si>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</si>
  <si>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</si>
  <si>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</si>
  <si>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</si>
  <si>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</si>
  <si>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</si>
  <si>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</si>
  <si>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</si>
  <si>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</si>
  <si>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</si>
  <si>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</si>
  <si>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</si>
  <si>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</si>
  <si>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</si>
  <si>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</si>
  <si>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</si>
  <si>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</si>
  <si>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</si>
  <si>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</si>
  <si>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</si>
  <si>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</si>
  <si>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</si>
  <si>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</si>
  <si>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</si>
  <si>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</si>
  <si>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</si>
  <si>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</si>
  <si>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</si>
  <si>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</si>
  <si>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</si>
  <si>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</si>
  <si>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</si>
  <si>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</si>
  <si>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</si>
  <si>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</si>
  <si>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</si>
  <si>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</si>
  <si>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</si>
  <si>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</si>
  <si>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</si>
  <si>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</si>
  <si>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</si>
  <si>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</si>
  <si>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</si>
  <si>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</si>
  <si>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</si>
  <si>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</si>
  <si>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</si>
  <si>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</si>
  <si>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</si>
  <si>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</si>
  <si>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</si>
  <si>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</si>
  <si>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</si>
  <si>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</si>
  <si>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</si>
  <si>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</si>
  <si>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</si>
  <si>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</si>
  <si>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</si>
  <si>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</si>
  <si>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</si>
  <si>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</si>
  <si>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</si>
  <si>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</si>
  <si>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</si>
  <si>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</si>
  <si>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</si>
  <si>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</si>
  <si>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</si>
  <si>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</si>
  <si>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</si>
  <si>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</si>
  <si>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</si>
  <si>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</si>
  <si>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</si>
  <si>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</si>
  <si>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</si>
  <si>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</si>
  <si>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</si>
  <si>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</si>
  <si>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</si>
  <si>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</si>
  <si>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</si>
  <si>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</si>
  <si>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</si>
  <si>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</si>
  <si>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</si>
  <si>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</si>
  <si>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</si>
  <si>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</si>
  <si>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</si>
  <si>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</si>
  <si>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</si>
  <si>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</si>
  <si>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</si>
  <si>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</si>
  <si>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</si>
  <si>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</si>
  <si>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</si>
  <si>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</si>
  <si>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</si>
  <si>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</si>
  <si>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</si>
  <si>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</si>
  <si>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</si>
  <si>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</si>
  <si>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</si>
  <si>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</si>
  <si>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</si>
  <si>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</si>
  <si>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</si>
  <si>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</si>
  <si>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</si>
  <si>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</si>
  <si>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</si>
  <si>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</si>
  <si>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</si>
  <si>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</si>
  <si>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</si>
  <si>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</si>
  <si>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</si>
  <si>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</si>
  <si>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</si>
  <si>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</si>
  <si>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</si>
  <si>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</si>
  <si>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</si>
  <si>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</si>
  <si>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</si>
  <si>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</si>
  <si>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</si>
  <si>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</si>
  <si>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</si>
  <si>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</si>
  <si>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</si>
  <si>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</si>
  <si>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</si>
  <si>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</si>
  <si>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</si>
  <si>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</si>
  <si>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</si>
  <si>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</si>
  <si>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</si>
  <si>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</si>
  <si>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</si>
  <si>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</si>
  <si>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</si>
  <si>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</si>
  <si>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</si>
  <si>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</si>
  <si>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</si>
  <si>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</si>
  <si>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</si>
  <si>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</si>
  <si>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</si>
  <si>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</si>
  <si>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</si>
  <si>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</si>
  <si>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</si>
  <si>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</si>
  <si>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</si>
  <si>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</si>
  <si>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</si>
  <si>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</si>
  <si>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</si>
  <si>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</si>
  <si>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</si>
  <si>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</si>
  <si>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</si>
  <si>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</si>
  <si>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</si>
  <si>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</si>
  <si>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</si>
  <si>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</si>
  <si>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</si>
  <si>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</si>
  <si>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</si>
  <si>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</si>
  <si>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</si>
  <si>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</si>
  <si>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</si>
  <si>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</si>
  <si>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</si>
  <si>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</si>
  <si>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</si>
  <si>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</si>
  <si>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</si>
  <si>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</si>
  <si>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</si>
  <si>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</si>
  <si>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</si>
  <si>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</si>
  <si>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</si>
  <si>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</si>
  <si>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</si>
  <si>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</si>
  <si>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</si>
  <si>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</si>
  <si>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</si>
  <si>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</si>
  <si>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</si>
  <si>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</si>
  <si>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</si>
  <si>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</si>
  <si>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</si>
  <si>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</si>
  <si>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</si>
  <si>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</si>
  <si>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</si>
  <si>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</si>
  <si>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</si>
  <si>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</si>
  <si>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</si>
  <si>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</si>
  <si>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</si>
  <si>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</si>
  <si>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</si>
  <si>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</si>
  <si>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</si>
  <si>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</si>
  <si>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</si>
  <si>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</si>
  <si>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</si>
  <si>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</si>
  <si>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</si>
  <si>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</si>
  <si>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</si>
  <si>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</si>
  <si>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</si>
  <si>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</si>
  <si>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</si>
  <si>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</si>
  <si>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</si>
  <si>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</si>
  <si>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</si>
  <si>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</si>
  <si>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</si>
  <si>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</si>
  <si>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</si>
  <si>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</si>
  <si>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</si>
  <si>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</si>
  <si>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</si>
  <si>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</si>
  <si>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</si>
  <si>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</si>
  <si>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</si>
  <si>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</si>
  <si>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</si>
  <si>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</si>
  <si>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</si>
  <si>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</si>
  <si>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</si>
  <si>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</si>
  <si>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</si>
  <si>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</si>
  <si>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</si>
  <si>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</si>
  <si>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</si>
  <si>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</si>
  <si>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</si>
  <si>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</si>
  <si>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</si>
  <si>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</si>
  <si>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</si>
  <si>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</si>
  <si>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</si>
  <si>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</si>
  <si>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</si>
  <si>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</si>
  <si>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</si>
  <si>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</si>
  <si>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</si>
  <si>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</si>
  <si>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</si>
  <si>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</si>
  <si>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</si>
  <si>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</si>
  <si>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</si>
  <si>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</si>
  <si>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</si>
  <si>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</si>
  <si>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</si>
  <si>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</si>
  <si>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</si>
  <si>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</si>
  <si>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</si>
  <si>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</si>
  <si>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</si>
  <si>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</si>
  <si>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</si>
  <si>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</si>
  <si>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</si>
  <si>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</si>
  <si>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</si>
  <si>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</si>
  <si>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</si>
  <si>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</si>
  <si>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</si>
  <si>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</si>
  <si>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</si>
  <si>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</si>
  <si>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</si>
  <si>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</si>
  <si>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</si>
  <si>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</si>
  <si>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</si>
  <si>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</si>
  <si>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</si>
  <si>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</si>
  <si>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</si>
  <si>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</si>
  <si>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</si>
  <si>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</si>
  <si>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</si>
  <si>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</si>
  <si>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</si>
  <si>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</si>
  <si>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</si>
  <si>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</si>
  <si>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</si>
  <si>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</si>
  <si>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</si>
  <si>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</si>
  <si>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</si>
  <si>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</si>
  <si>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</si>
  <si>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</si>
  <si>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</si>
  <si>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</si>
  <si>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</si>
  <si>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</si>
  <si>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</si>
  <si>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</si>
  <si>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</si>
  <si>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</si>
  <si>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</si>
  <si>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</si>
  <si>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</si>
  <si>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</si>
  <si>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</si>
  <si>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</si>
  <si>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</si>
  <si>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</si>
  <si>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</si>
  <si>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</si>
  <si>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</si>
  <si>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</si>
  <si>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</si>
  <si>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</si>
  <si>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</si>
  <si>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</si>
  <si>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</si>
  <si>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</si>
  <si>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</si>
  <si>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</si>
  <si>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</si>
  <si>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</si>
  <si>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</si>
  <si>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</si>
  <si>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</si>
  <si>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</si>
  <si>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</si>
  <si>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</si>
  <si>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</si>
  <si>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</si>
  <si>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</si>
  <si>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</si>
  <si>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</si>
  <si>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</si>
  <si>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</si>
  <si>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</si>
  <si>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</si>
  <si>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</si>
  <si>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</si>
  <si>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</si>
  <si>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</si>
  <si>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</si>
  <si>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</si>
  <si>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</si>
  <si>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</si>
  <si>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</si>
  <si>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</si>
  <si>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</si>
  <si>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</si>
  <si>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</si>
  <si>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</si>
  <si>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</si>
  <si>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</si>
  <si>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</si>
  <si>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</si>
  <si>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</si>
  <si>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</si>
  <si>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</si>
  <si>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</si>
  <si>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</si>
  <si>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</si>
  <si>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</si>
  <si>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</si>
  <si>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</si>
  <si>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</si>
  <si>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</si>
  <si>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</si>
  <si>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</si>
  <si>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</si>
  <si>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</si>
  <si>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</si>
  <si>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</si>
  <si>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</si>
  <si>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</si>
  <si>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</si>
  <si>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</si>
  <si>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</si>
  <si>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</si>
  <si>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</si>
  <si>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</si>
  <si>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</si>
  <si>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</si>
  <si>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</si>
  <si>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</si>
  <si>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</si>
  <si>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</si>
  <si>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</si>
  <si>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</si>
  <si>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</si>
  <si>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</si>
  <si>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</si>
  <si>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</si>
  <si>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</si>
  <si>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</si>
  <si>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</si>
  <si>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</si>
  <si>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</si>
  <si>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</si>
  <si>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</si>
  <si>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</si>
  <si>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</si>
  <si>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</si>
  <si>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</si>
  <si>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</si>
  <si>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</si>
  <si>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</si>
  <si>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</si>
  <si>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</si>
  <si>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</si>
  <si>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</si>
  <si>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</si>
  <si>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</si>
  <si>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</si>
  <si>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</si>
  <si>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</si>
  <si>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</si>
  <si>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</si>
  <si>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</si>
  <si>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</si>
  <si>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</si>
  <si>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</si>
  <si>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</si>
  <si>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</si>
  <si>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</si>
  <si>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</si>
  <si>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</si>
  <si>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</si>
  <si>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</si>
  <si>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</si>
  <si>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</si>
  <si>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</si>
  <si>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</si>
  <si>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</si>
  <si>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</si>
  <si>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</si>
  <si>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</si>
  <si>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</si>
  <si>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</si>
  <si>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</si>
  <si>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</si>
  <si>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</si>
  <si>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</si>
  <si>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</si>
  <si>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</si>
  <si>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</si>
  <si>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</si>
  <si>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</si>
  <si>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</si>
  <si>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</si>
  <si>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</si>
  <si>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</si>
  <si>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</si>
  <si>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</si>
  <si>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</si>
  <si>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</si>
  <si>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</si>
  <si>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</si>
  <si>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</si>
  <si>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</si>
  <si>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</si>
  <si>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</si>
  <si>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</si>
  <si>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</si>
  <si>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</si>
  <si>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</si>
  <si>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</si>
  <si>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</si>
  <si>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</si>
  <si>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</si>
  <si>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</si>
  <si>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</si>
  <si>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</si>
  <si>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</si>
  <si>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</si>
  <si>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</si>
  <si>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</si>
  <si>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</si>
  <si>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</si>
  <si>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</si>
  <si>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</si>
  <si>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</si>
  <si>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</si>
  <si>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</si>
  <si>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</si>
  <si>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</si>
  <si>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</si>
  <si>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</si>
  <si>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</si>
  <si>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</si>
  <si>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</si>
  <si>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</si>
  <si>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</si>
  <si>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</si>
  <si>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</si>
  <si>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</si>
  <si>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</si>
  <si>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</si>
  <si>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</si>
  <si>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</si>
  <si>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</si>
  <si>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</si>
  <si>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</si>
  <si>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</si>
  <si>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</si>
  <si>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</si>
  <si>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</si>
  <si>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</si>
  <si>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</si>
  <si>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</si>
  <si>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</si>
  <si>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</si>
  <si>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</si>
  <si>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</si>
  <si>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</si>
  <si>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</si>
  <si>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</si>
  <si>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</si>
  <si>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</si>
  <si>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</si>
  <si>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</si>
  <si>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</si>
  <si>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</si>
  <si>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</si>
  <si>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</si>
  <si>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</si>
  <si>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</si>
  <si>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</si>
  <si>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</si>
  <si>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</si>
  <si>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</si>
  <si>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</si>
  <si>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</si>
  <si>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</si>
  <si>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</si>
  <si>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</si>
  <si>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</si>
  <si>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</si>
  <si>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</si>
  <si>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</si>
  <si>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</si>
  <si>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</si>
  <si>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</si>
  <si>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</si>
  <si>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</si>
  <si>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</si>
  <si>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</si>
  <si>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</si>
  <si>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</si>
  <si>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</si>
  <si>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</si>
  <si>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</si>
  <si>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</si>
  <si>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</si>
  <si>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</si>
  <si>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</si>
  <si>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</si>
  <si>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</si>
  <si>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</si>
  <si>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</si>
  <si>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</si>
  <si>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</si>
  <si>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</si>
  <si>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</si>
  <si>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</si>
  <si>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</si>
  <si>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</si>
  <si>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</si>
  <si>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</si>
  <si>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</si>
  <si>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</si>
  <si>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</si>
  <si>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</si>
  <si>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</si>
  <si>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</si>
  <si>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</si>
  <si>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</si>
  <si>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</si>
  <si>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</si>
  <si>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</si>
  <si>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</si>
  <si>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</si>
  <si>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</si>
  <si>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</si>
  <si>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</si>
  <si>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</si>
  <si>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</si>
  <si>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</si>
  <si>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</si>
  <si>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</si>
  <si>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</si>
  <si>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</si>
  <si>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</si>
  <si>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</si>
  <si>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</si>
  <si>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</si>
  <si>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</si>
  <si>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</si>
  <si>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</si>
  <si>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</si>
  <si>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</si>
  <si>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</si>
  <si>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</si>
  <si>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</si>
  <si>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</si>
  <si>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</si>
  <si>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</si>
  <si>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</si>
  <si>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</si>
  <si>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</si>
  <si>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</si>
  <si>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</si>
  <si>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</si>
  <si>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</si>
  <si>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</si>
  <si>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</si>
  <si>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</si>
  <si>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</si>
  <si>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</si>
  <si>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</si>
  <si>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</si>
  <si>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</si>
  <si>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</si>
  <si>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</si>
  <si>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</si>
  <si>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</si>
  <si>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</si>
  <si>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</si>
  <si>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</si>
  <si>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</si>
  <si>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</si>
  <si>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</si>
  <si>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</si>
  <si>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</si>
  <si>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</si>
  <si>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</si>
  <si>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</si>
  <si>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</si>
  <si>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</si>
  <si>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</si>
  <si>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</si>
  <si>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</si>
  <si>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</si>
  <si>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</si>
  <si>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</si>
  <si>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</si>
  <si>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</si>
  <si>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</si>
  <si>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</si>
  <si>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</si>
  <si>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</si>
  <si>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</si>
  <si>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</si>
  <si>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</si>
  <si>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</si>
  <si>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</si>
  <si>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</si>
  <si>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</si>
  <si>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</si>
  <si>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</si>
  <si>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</si>
  <si>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</si>
  <si>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</si>
  <si>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</si>
  <si>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</si>
  <si>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</si>
  <si>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</si>
  <si>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</si>
  <si>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</si>
  <si>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</si>
  <si>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</si>
  <si>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</si>
  <si>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</si>
  <si>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</si>
  <si>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</si>
  <si>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</si>
  <si>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</si>
  <si>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</si>
  <si>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</si>
  <si>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</si>
  <si>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</si>
  <si>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</si>
  <si>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</si>
  <si>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</si>
  <si>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</si>
  <si>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</si>
  <si>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</si>
  <si>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</si>
  <si>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</si>
  <si>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</si>
  <si>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</si>
  <si>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</si>
  <si>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</si>
  <si>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</si>
  <si>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</si>
  <si>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</si>
  <si>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</si>
  <si>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</si>
  <si>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</si>
  <si>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</si>
  <si>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</si>
  <si>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</si>
  <si>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</si>
  <si>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</si>
  <si>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</si>
  <si>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</si>
  <si>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</si>
  <si>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</si>
  <si>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</si>
  <si>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</si>
  <si>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</si>
  <si>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</si>
  <si>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</si>
  <si>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</si>
  <si>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</si>
  <si>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</si>
  <si>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</si>
  <si>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</si>
  <si>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</si>
  <si>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</si>
  <si>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</si>
  <si>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</si>
  <si>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</si>
  <si>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</si>
  <si>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</si>
  <si>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</si>
  <si>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</si>
  <si>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</si>
  <si>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</si>
  <si>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</si>
  <si>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</si>
  <si>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</si>
  <si>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</si>
  <si>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</si>
  <si>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</si>
  <si>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</si>
  <si>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</si>
  <si>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</si>
  <si>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</si>
  <si>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</si>
  <si>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</si>
  <si>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</si>
  <si>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</si>
  <si>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</si>
  <si>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</si>
  <si>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</si>
  <si>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</si>
  <si>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</si>
  <si>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</si>
  <si>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</si>
  <si>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</si>
  <si>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</si>
  <si>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</si>
  <si>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</si>
  <si>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</si>
  <si>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</si>
  <si>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</si>
  <si>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</si>
  <si>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</si>
  <si>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</si>
  <si>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</si>
  <si>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</si>
  <si>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</si>
  <si>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</si>
  <si>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</si>
  <si>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</si>
  <si>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</si>
  <si>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</si>
  <si>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</si>
  <si>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</si>
  <si>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</si>
  <si>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</si>
  <si>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</si>
  <si>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</si>
  <si>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</si>
  <si>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</si>
  <si>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</si>
  <si>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</si>
  <si>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</si>
  <si>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</si>
  <si>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</si>
  <si>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</si>
  <si>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</si>
  <si>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</si>
  <si>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</si>
  <si>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</si>
  <si>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</si>
  <si>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</si>
  <si>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</si>
  <si>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</si>
  <si>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</si>
  <si>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</si>
  <si>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</si>
  <si>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</si>
  <si>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</si>
  <si>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</si>
  <si>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</si>
  <si>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</si>
  <si>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</si>
  <si>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</si>
  <si>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</si>
  <si>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</si>
  <si>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</si>
  <si>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</si>
  <si>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</si>
  <si>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</si>
  <si>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</si>
  <si>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</si>
  <si>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</si>
  <si>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</si>
  <si>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</si>
  <si>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</si>
  <si>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</si>
  <si>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</si>
  <si>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</si>
  <si>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</si>
  <si>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</si>
  <si>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</si>
  <si>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</si>
  <si>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</si>
  <si>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</si>
  <si>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</si>
  <si>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</si>
  <si>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</si>
  <si>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</si>
  <si>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</si>
  <si>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</si>
  <si>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</si>
  <si>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</si>
  <si>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</si>
  <si>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</si>
  <si>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</si>
  <si>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</si>
  <si>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</si>
  <si>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</si>
  <si>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</si>
  <si>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</si>
  <si>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</si>
  <si>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</si>
  <si>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</si>
  <si>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</si>
  <si>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</si>
  <si>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</si>
  <si>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</si>
  <si>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</si>
  <si>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</si>
  <si>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</si>
  <si>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</si>
  <si>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</si>
  <si>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</si>
  <si>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</si>
  <si>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</si>
  <si>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</si>
  <si>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</si>
  <si>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</si>
  <si>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</si>
  <si>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</si>
  <si>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</si>
  <si>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</si>
  <si>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</si>
  <si>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</si>
  <si>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</si>
  <si>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</si>
  <si>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</si>
  <si>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</si>
  <si>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</si>
  <si>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</si>
  <si>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</si>
  <si>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</si>
  <si>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</si>
  <si>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</si>
  <si>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</si>
  <si>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</si>
  <si>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</si>
  <si>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</si>
  <si>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</si>
  <si>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</si>
  <si>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</si>
  <si>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</si>
  <si>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</si>
  <si>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</si>
  <si>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</si>
  <si>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</si>
  <si>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</si>
  <si>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</si>
  <si>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</si>
  <si>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</si>
  <si>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</si>
  <si>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</si>
  <si>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</si>
  <si>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</si>
  <si>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</si>
  <si>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</si>
  <si>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</si>
  <si>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</si>
  <si>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</si>
  <si>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</si>
  <si>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</si>
  <si>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</si>
  <si>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</si>
  <si>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</si>
  <si>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</si>
  <si>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</si>
  <si>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</si>
  <si>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</si>
  <si>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</si>
  <si>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</si>
  <si>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</si>
  <si>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</si>
  <si>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</si>
  <si>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</si>
  <si>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</si>
  <si>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</si>
  <si>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</si>
  <si>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</si>
  <si>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</si>
  <si>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</si>
  <si>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</si>
  <si>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</si>
  <si>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</si>
  <si>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</si>
  <si>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</si>
  <si>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</si>
  <si>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</si>
  <si>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</si>
  <si>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</si>
  <si>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</si>
  <si>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</si>
  <si>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</si>
  <si>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</si>
  <si>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</si>
  <si>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</si>
  <si>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</si>
  <si>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</si>
  <si>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</si>
  <si>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</si>
  <si>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</si>
  <si>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</si>
  <si>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</si>
  <si>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</si>
  <si>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</si>
  <si>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</si>
  <si>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</si>
  <si>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</si>
  <si>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</si>
  <si>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</si>
  <si>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</si>
  <si>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</si>
  <si>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</si>
  <si>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</si>
  <si>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</si>
  <si>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</si>
  <si>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</si>
  <si>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</si>
  <si>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</si>
  <si>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</si>
  <si>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</si>
  <si>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</si>
  <si>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</si>
  <si>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</si>
  <si>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</si>
  <si>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</si>
  <si>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</si>
  <si>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</si>
  <si>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</si>
  <si>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</si>
  <si>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</si>
  <si>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</si>
  <si>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</si>
  <si>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</si>
  <si>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</si>
  <si>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</si>
  <si>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</si>
  <si>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</si>
  <si>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</si>
  <si>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</si>
  <si>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</si>
  <si>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</si>
  <si>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</si>
  <si>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</si>
  <si>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</si>
  <si>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</si>
  <si>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</si>
  <si>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</si>
  <si>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</si>
  <si>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</si>
  <si>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</si>
  <si>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</si>
  <si>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</si>
  <si>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</si>
  <si>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</si>
  <si>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</si>
  <si>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</si>
  <si>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</si>
  <si>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</si>
  <si>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</si>
  <si>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</si>
  <si>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</si>
  <si>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</si>
  <si>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</si>
  <si>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</si>
  <si>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</si>
  <si>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</si>
  <si>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</si>
  <si>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</si>
  <si>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</si>
  <si>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</si>
  <si>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</si>
  <si>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</si>
  <si>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</si>
  <si>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</si>
  <si>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</si>
  <si>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</si>
  <si>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</si>
  <si>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</si>
  <si>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</si>
  <si>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</si>
  <si>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</si>
  <si>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</si>
  <si>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</si>
  <si>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</si>
  <si>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</si>
  <si>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</si>
  <si>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</si>
  <si>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</si>
  <si>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</si>
  <si>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</si>
  <si>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</si>
  <si>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</si>
  <si>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</si>
  <si>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</si>
  <si>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</si>
  <si>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</si>
  <si>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</si>
  <si>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</si>
  <si>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</si>
  <si>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</si>
  <si>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</si>
  <si>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</si>
  <si>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</si>
  <si>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</si>
  <si>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</si>
  <si>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</si>
  <si>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</si>
  <si>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</si>
  <si>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</si>
  <si>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</si>
  <si>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</si>
  <si>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</si>
  <si>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</si>
  <si>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</si>
  <si>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</si>
  <si>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</si>
  <si>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</si>
  <si>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</si>
  <si>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</si>
  <si>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</si>
  <si>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</si>
  <si>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</si>
  <si>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</si>
  <si>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</si>
  <si>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</si>
  <si>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</si>
  <si>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</si>
  <si>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</si>
  <si>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</si>
  <si>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</si>
  <si>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</si>
  <si>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</si>
  <si>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</si>
  <si>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</si>
  <si>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</si>
  <si>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</si>
  <si>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</si>
  <si>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</si>
  <si>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</si>
  <si>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</si>
  <si>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</si>
  <si>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</si>
  <si>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</si>
  <si>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</si>
  <si>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</si>
  <si>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</si>
  <si>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</si>
  <si>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</si>
  <si>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</si>
  <si>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</si>
  <si>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</si>
  <si>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</si>
  <si>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</si>
  <si>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</si>
  <si>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</si>
  <si>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</si>
  <si>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</si>
  <si>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</si>
  <si>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</si>
  <si>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</si>
  <si>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</si>
  <si>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</si>
  <si>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</si>
  <si>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</si>
  <si>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</si>
  <si>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</si>
  <si>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</si>
  <si>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</si>
  <si>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</si>
  <si>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</si>
  <si>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</si>
  <si>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</si>
  <si>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</si>
  <si>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</si>
  <si>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</si>
  <si>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</si>
  <si>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</si>
  <si>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</si>
  <si>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</si>
  <si>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</si>
  <si>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</si>
  <si>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</si>
  <si>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</si>
  <si>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</si>
  <si>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</si>
  <si>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</si>
  <si>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</si>
  <si>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</si>
  <si>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</si>
  <si>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</si>
  <si>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</si>
  <si>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</si>
  <si>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</si>
  <si>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</si>
  <si>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</si>
  <si>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</si>
  <si>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</si>
  <si>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</si>
  <si>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</si>
  <si>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</si>
  <si>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</si>
  <si>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</si>
  <si>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</si>
  <si>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</si>
  <si>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</si>
  <si>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</si>
  <si>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</si>
  <si>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</si>
  <si>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</si>
  <si>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</si>
  <si>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</si>
  <si>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</si>
  <si>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</si>
  <si>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</si>
  <si>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</si>
  <si>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</si>
  <si>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</si>
  <si>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</si>
  <si>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</si>
  <si>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</si>
  <si>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</si>
  <si>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</si>
  <si>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</si>
  <si>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</si>
  <si>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</si>
  <si>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</si>
  <si>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</si>
  <si>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</si>
  <si>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</si>
  <si>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</si>
  <si>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</si>
  <si>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</si>
  <si>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</si>
  <si>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</si>
  <si>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</si>
  <si>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</si>
  <si>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</si>
  <si>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</si>
  <si>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</si>
  <si>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</si>
  <si>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</si>
  <si>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</si>
  <si>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</si>
  <si>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</si>
  <si>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</si>
  <si>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</si>
  <si>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</si>
  <si>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</si>
  <si>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</si>
  <si>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</si>
  <si>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</si>
  <si>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</si>
  <si>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</si>
  <si>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</si>
  <si>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</si>
  <si>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</si>
  <si>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</si>
  <si>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</si>
  <si>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</si>
  <si>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</si>
  <si>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</si>
  <si>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</si>
  <si>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</si>
  <si>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</si>
  <si>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</si>
  <si>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</si>
  <si>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</si>
  <si>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</si>
  <si>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</si>
  <si>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</si>
  <si>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</si>
  <si>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</si>
  <si>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</si>
  <si>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</si>
  <si>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</si>
  <si>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</si>
  <si>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</si>
  <si>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</si>
  <si>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</si>
  <si>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</si>
  <si>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</si>
  <si>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</si>
  <si>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</si>
  <si>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</si>
  <si>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</si>
  <si>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</si>
  <si>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</si>
  <si>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</si>
  <si>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</si>
  <si>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</si>
  <si>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</si>
  <si>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</si>
  <si>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</si>
  <si>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</si>
  <si>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</si>
  <si>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</si>
  <si>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</si>
  <si>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</si>
  <si>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</si>
  <si>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</si>
  <si>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</si>
  <si>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</si>
  <si>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</si>
  <si>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</si>
  <si>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</si>
  <si>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</si>
  <si>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</si>
  <si>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</si>
  <si>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</si>
  <si>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</si>
  <si>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</si>
  <si>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</si>
  <si>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</si>
  <si>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</si>
  <si>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</si>
  <si>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</si>
  <si>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</si>
  <si>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</si>
  <si>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</si>
  <si>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</si>
  <si>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</si>
  <si>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</si>
  <si>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</si>
  <si>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</si>
  <si>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</si>
  <si>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</si>
  <si>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</si>
  <si>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</si>
  <si>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</si>
  <si>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</si>
  <si>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</si>
  <si>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</si>
  <si>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</si>
  <si>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</si>
  <si>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</si>
  <si>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</si>
  <si>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</si>
  <si>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</si>
  <si>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</si>
  <si>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</si>
  <si>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</si>
  <si>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</si>
  <si>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</si>
  <si>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</si>
  <si>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</si>
  <si>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</si>
  <si>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</si>
  <si>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</si>
  <si>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</si>
  <si>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</si>
  <si>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</si>
  <si>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</si>
  <si>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</si>
  <si>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</si>
  <si>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</si>
  <si>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</si>
  <si>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</si>
  <si>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</si>
  <si>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</si>
  <si>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</si>
  <si>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</si>
  <si>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</si>
  <si>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</si>
  <si>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</si>
  <si>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</si>
  <si>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</si>
  <si>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</si>
  <si>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</si>
  <si>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</si>
  <si>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</si>
  <si>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</si>
  <si>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</si>
  <si>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</si>
  <si>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</si>
  <si>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</si>
  <si>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</si>
  <si>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</si>
  <si>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</si>
  <si>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</si>
  <si>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</si>
  <si>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</si>
  <si>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</si>
  <si>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</si>
  <si>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</si>
  <si>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</si>
  <si>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</si>
  <si>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</si>
  <si>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</si>
  <si>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</si>
  <si>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</si>
  <si>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</si>
  <si>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</si>
  <si>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</si>
  <si>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</si>
  <si>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</si>
  <si>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</si>
  <si>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</si>
  <si>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</si>
  <si>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</si>
  <si>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</si>
  <si>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</si>
  <si>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</si>
  <si>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</si>
  <si>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</si>
  <si>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</si>
  <si>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</si>
  <si>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</si>
  <si>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</si>
  <si>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</si>
  <si>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</si>
  <si>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</si>
  <si>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</si>
  <si>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</si>
  <si>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</si>
  <si>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</si>
  <si>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</si>
  <si>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</si>
  <si>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</si>
  <si>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</si>
  <si>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</si>
  <si>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</si>
  <si>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</si>
  <si>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</si>
  <si>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</si>
  <si>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</si>
  <si>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</si>
  <si>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</si>
  <si>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</si>
  <si>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</si>
  <si>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</si>
  <si>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</si>
  <si>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</si>
  <si>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</si>
  <si>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</si>
  <si>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</si>
  <si>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</si>
  <si>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</si>
  <si>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</si>
  <si>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</si>
  <si>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</si>
  <si>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</si>
  <si>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</si>
  <si>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</si>
  <si>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</si>
  <si>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</si>
  <si>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</si>
  <si>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</si>
  <si>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</si>
  <si>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</si>
  <si>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</si>
  <si>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</si>
  <si>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</si>
  <si>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</si>
  <si>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</si>
  <si>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</si>
  <si>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</si>
  <si>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</si>
  <si>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</si>
  <si>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</si>
  <si>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</si>
  <si>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</si>
  <si>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</si>
  <si>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</si>
  <si>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</si>
  <si>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</si>
  <si>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</si>
  <si>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</si>
  <si>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</si>
  <si>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</si>
  <si>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</si>
  <si>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</si>
  <si>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</si>
  <si>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</si>
  <si>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</si>
  <si>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</si>
  <si>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</si>
  <si>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</si>
  <si>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</si>
  <si>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</si>
  <si>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</si>
  <si>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</si>
  <si>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</si>
  <si>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</si>
  <si>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</si>
  <si>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</si>
  <si>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</si>
  <si>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</si>
  <si>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</si>
  <si>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</si>
  <si>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</si>
  <si>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</si>
  <si>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</si>
  <si>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</si>
  <si>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</si>
  <si>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</si>
  <si>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</si>
  <si>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</si>
  <si>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</si>
  <si>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</si>
  <si>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</si>
  <si>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</si>
  <si>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</si>
  <si>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</si>
  <si>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</si>
  <si>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</si>
  <si>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</si>
  <si>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</si>
  <si>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</si>
  <si>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</si>
  <si>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</si>
  <si>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</si>
  <si>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</si>
  <si>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</si>
  <si>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</si>
  <si>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</si>
  <si>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</si>
  <si>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</si>
  <si>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</si>
  <si>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</si>
  <si>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</si>
  <si>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</si>
  <si>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</si>
  <si>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</si>
  <si>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</si>
  <si>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</si>
  <si>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</si>
  <si>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</si>
  <si>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</si>
  <si>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</si>
  <si>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</si>
  <si>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</si>
  <si>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</si>
  <si>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</si>
  <si>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</si>
  <si>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</si>
  <si>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</si>
  <si>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</si>
  <si>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</si>
  <si>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</si>
  <si>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</si>
  <si>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</si>
  <si>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</si>
  <si>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</si>
  <si>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</si>
  <si>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</si>
  <si>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</si>
  <si>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</si>
  <si>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</si>
  <si>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</si>
  <si>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</si>
  <si>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</si>
  <si>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</si>
  <si>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</si>
  <si>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</si>
  <si>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</si>
  <si>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</si>
  <si>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</si>
  <si>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</si>
  <si>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</si>
  <si>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</si>
  <si>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</si>
  <si>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</si>
  <si>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</si>
  <si>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</si>
  <si>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</si>
  <si>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</si>
  <si>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</si>
  <si>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</si>
  <si>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</si>
  <si>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</si>
  <si>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</si>
  <si>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</si>
  <si>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</si>
  <si>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</si>
  <si>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</si>
  <si>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</si>
  <si>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</si>
  <si>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</si>
  <si>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</si>
  <si>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</si>
  <si>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</si>
  <si>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</si>
  <si>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</si>
  <si>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</si>
  <si>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</si>
  <si>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</si>
  <si>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</si>
  <si>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</si>
  <si>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</si>
  <si>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</si>
  <si>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</si>
  <si>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</si>
  <si>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</si>
  <si>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</si>
  <si>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</si>
  <si>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</si>
  <si>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</si>
  <si>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</si>
  <si>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</si>
  <si>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</si>
  <si>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</si>
  <si>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</si>
  <si>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</si>
  <si>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</si>
  <si>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</si>
  <si>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</si>
  <si>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</si>
  <si>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</si>
  <si>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</si>
  <si>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</si>
  <si>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</si>
  <si>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</si>
  <si>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</si>
  <si>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</si>
  <si>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</si>
  <si>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</si>
  <si>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</si>
  <si>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</si>
  <si>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</si>
  <si>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</si>
  <si>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</si>
  <si>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</si>
  <si>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</si>
  <si>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</si>
  <si>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</si>
  <si>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</si>
  <si>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</si>
  <si>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</si>
  <si>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</si>
  <si>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</si>
  <si>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</si>
  <si>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</si>
  <si>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</si>
  <si>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</si>
  <si>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</si>
  <si>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</si>
  <si>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</si>
  <si>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</si>
  <si>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</si>
  <si>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</si>
  <si>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</si>
  <si>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</si>
  <si>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</si>
  <si>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</si>
  <si>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</si>
  <si>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</si>
  <si>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</si>
  <si>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</si>
  <si>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</si>
  <si>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</si>
  <si>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</si>
  <si>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</si>
  <si>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</si>
  <si>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</si>
  <si>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</si>
  <si>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</si>
  <si>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</si>
  <si>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</si>
  <si>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</si>
  <si>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</si>
  <si>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</si>
  <si>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</si>
  <si>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</si>
  <si>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</si>
  <si>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</si>
  <si>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</si>
  <si>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</si>
  <si>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</si>
  <si>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</si>
  <si>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</si>
  <si>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</si>
  <si>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</si>
  <si>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</si>
  <si>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</si>
  <si>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</si>
  <si>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</si>
  <si>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</si>
  <si>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</si>
  <si>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</si>
  <si>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</si>
  <si>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</si>
  <si>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</si>
  <si>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</si>
  <si>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</si>
  <si>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</si>
  <si>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</si>
  <si>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</si>
  <si>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</si>
  <si>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</si>
  <si>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</si>
  <si>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</si>
  <si>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</si>
  <si>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</si>
  <si>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</si>
  <si>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</si>
  <si>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</si>
  <si>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</si>
  <si>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</si>
  <si>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</si>
  <si>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</si>
  <si>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</si>
  <si>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</si>
  <si>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</si>
  <si>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</si>
  <si>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</si>
  <si>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</si>
  <si>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</si>
  <si>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</si>
  <si>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</si>
  <si>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</si>
  <si>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</si>
  <si>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</si>
  <si>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</si>
  <si>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</si>
  <si>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</si>
  <si>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</si>
  <si>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</si>
  <si>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</si>
  <si>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</si>
  <si>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</si>
  <si>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</si>
  <si>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</si>
  <si>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</si>
  <si>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</si>
  <si>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</si>
  <si>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</si>
  <si>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</si>
  <si>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</si>
  <si>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</si>
  <si>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</si>
  <si>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</si>
  <si>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</si>
  <si>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</si>
  <si>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</si>
  <si>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</si>
  <si>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</si>
  <si>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</si>
  <si>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</si>
  <si>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</si>
  <si>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</si>
  <si>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</si>
  <si>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</si>
  <si>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</si>
  <si>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</si>
  <si>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</si>
  <si>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</si>
  <si>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</si>
  <si>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</si>
  <si>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</si>
  <si>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</si>
  <si>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</si>
  <si>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</si>
  <si>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</si>
  <si>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</si>
  <si>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</si>
  <si>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</si>
  <si>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</si>
  <si>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</si>
  <si>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</si>
  <si>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</si>
  <si>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</si>
  <si>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</si>
  <si>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</si>
  <si>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</si>
  <si>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</si>
  <si>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</si>
  <si>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</si>
  <si>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</si>
  <si>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</si>
  <si>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</si>
  <si>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</si>
  <si>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</si>
  <si>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</si>
  <si>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</si>
  <si>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</si>
  <si>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</si>
  <si>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</si>
  <si>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</si>
  <si>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</si>
  <si>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</si>
  <si>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</si>
  <si>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</si>
  <si>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</si>
  <si>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</si>
  <si>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</si>
  <si>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</si>
  <si>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</si>
  <si>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</si>
  <si>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</si>
  <si>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</si>
  <si>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</si>
  <si>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</si>
  <si>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</si>
  <si>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</si>
  <si>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</si>
  <si>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</si>
  <si>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</si>
  <si>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</si>
  <si>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</si>
  <si>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</si>
  <si>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</si>
  <si>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</si>
  <si>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</si>
  <si>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</si>
  <si>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</si>
  <si>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</si>
  <si>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</si>
  <si>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</si>
  <si>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</si>
  <si>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</si>
  <si>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</si>
  <si>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</si>
  <si>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</si>
  <si>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</si>
  <si>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</si>
  <si>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</si>
  <si>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</si>
  <si>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</si>
  <si>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</si>
  <si>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</si>
  <si>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</si>
  <si>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</si>
  <si>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</si>
  <si>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</si>
  <si>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</si>
  <si>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</si>
  <si>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</si>
  <si>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</si>
  <si>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</si>
  <si>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</si>
  <si>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</si>
  <si>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</si>
  <si>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</si>
  <si>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</si>
  <si>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</si>
  <si>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</si>
  <si>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</si>
  <si>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</si>
  <si>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</si>
  <si>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</si>
  <si>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</si>
  <si>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</si>
  <si>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</si>
  <si>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</si>
  <si>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</si>
  <si>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</si>
  <si>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</si>
  <si>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</si>
  <si>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</si>
  <si>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</si>
  <si>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</si>
  <si>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</si>
  <si>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</si>
  <si>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</si>
  <si>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</si>
  <si>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</si>
  <si>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</si>
  <si>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</si>
  <si>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</si>
  <si>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</si>
  <si>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</si>
  <si>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</si>
  <si>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</si>
  <si>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</si>
  <si>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</si>
  <si>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</si>
  <si>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</si>
  <si>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</si>
  <si>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</si>
  <si>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</si>
  <si>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</si>
  <si>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</si>
  <si>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</si>
  <si>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</si>
  <si>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</si>
  <si>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</si>
  <si>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</si>
  <si>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</si>
  <si>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</si>
  <si>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</si>
  <si>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</si>
  <si>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</si>
  <si>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</si>
  <si>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</si>
  <si>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</si>
  <si>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</si>
  <si>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</si>
  <si>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</si>
  <si>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</si>
  <si>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</si>
  <si>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</si>
  <si>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</si>
  <si>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</si>
  <si>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</si>
  <si>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</si>
  <si>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</si>
  <si>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</si>
  <si>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</si>
  <si>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</si>
  <si>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</si>
  <si>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</si>
  <si>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</si>
  <si>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</si>
  <si>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</si>
  <si>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</si>
  <si>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</si>
  <si>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</si>
  <si>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</si>
  <si>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</si>
  <si>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</si>
  <si>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</si>
  <si>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</si>
  <si>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</si>
  <si>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</si>
  <si>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</si>
  <si>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</si>
  <si>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</si>
  <si>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</si>
  <si>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</si>
  <si>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</si>
  <si>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</si>
  <si>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</si>
  <si>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</si>
  <si>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</si>
  <si>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</si>
  <si>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</si>
  <si>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</si>
  <si>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</si>
  <si>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</si>
  <si>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</si>
  <si>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</si>
  <si>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</si>
  <si>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</si>
  <si>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</si>
  <si>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</si>
  <si>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</si>
  <si>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</si>
  <si>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</si>
  <si>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</si>
  <si>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</si>
  <si>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</si>
  <si>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</si>
  <si>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</si>
  <si>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</si>
  <si>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</si>
  <si>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</si>
  <si>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</si>
  <si>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</si>
  <si>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</si>
  <si>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</si>
  <si>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</si>
  <si>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</si>
  <si>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</si>
  <si>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</si>
  <si>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</si>
  <si>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</si>
  <si>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</si>
  <si>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</si>
  <si>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</si>
  <si>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</si>
  <si>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</si>
  <si>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</si>
  <si>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</si>
  <si>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</si>
  <si>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</si>
  <si>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</si>
  <si>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</si>
  <si>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</si>
  <si>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</si>
  <si>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</si>
  <si>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</si>
  <si>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</si>
  <si>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</si>
  <si>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</si>
  <si>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</si>
  <si>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</si>
  <si>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</si>
  <si>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</si>
  <si>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</si>
  <si>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</si>
  <si>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</si>
  <si>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</si>
  <si>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</si>
  <si>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</si>
  <si>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</si>
  <si>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</si>
  <si>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</si>
  <si>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</si>
  <si>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</si>
  <si>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</si>
  <si>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</si>
  <si>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</si>
  <si>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</si>
  <si>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</si>
  <si>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</si>
  <si>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</si>
  <si>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</si>
  <si>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</si>
  <si>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</si>
  <si>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</si>
  <si>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</si>
  <si>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</si>
  <si>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</si>
  <si>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</si>
  <si>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</si>
  <si>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</si>
  <si>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</si>
  <si>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</si>
  <si>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</si>
  <si>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</si>
  <si>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</si>
  <si>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</si>
  <si>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</si>
  <si>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</si>
  <si>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</si>
  <si>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</si>
  <si>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</si>
  <si>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</si>
  <si>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</si>
  <si>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</si>
  <si>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</si>
  <si>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</si>
  <si>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</si>
  <si>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</si>
  <si>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</si>
  <si>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</si>
  <si>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</si>
  <si>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</si>
  <si>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</si>
  <si>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</si>
  <si>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</si>
  <si>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</si>
  <si>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</si>
  <si>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</si>
  <si>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</si>
  <si>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</si>
  <si>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</si>
  <si>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</si>
  <si>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</si>
  <si>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</si>
  <si>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</si>
  <si>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</si>
  <si>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</si>
  <si>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</si>
  <si>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</si>
  <si>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</si>
  <si>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</si>
  <si>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</si>
  <si>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</si>
  <si>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</si>
  <si>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</si>
  <si>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</si>
  <si>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</si>
  <si>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</si>
  <si>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</si>
  <si>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</si>
  <si>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</si>
  <si>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</si>
  <si>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</si>
  <si>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</si>
  <si>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</si>
  <si>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</si>
  <si>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</si>
  <si>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</si>
  <si>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</si>
  <si>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</si>
  <si>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</si>
  <si>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</si>
  <si>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</si>
  <si>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</si>
  <si>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</si>
  <si>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</si>
  <si>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</si>
  <si>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</si>
  <si>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</si>
  <si>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</si>
  <si>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</si>
  <si>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</si>
  <si>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</si>
  <si>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</si>
  <si>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</si>
  <si>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</si>
  <si>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</si>
  <si>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</si>
  <si>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</si>
  <si>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</si>
  <si>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</si>
  <si>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</si>
  <si>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</si>
  <si>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</si>
  <si>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</si>
  <si>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</si>
  <si>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</si>
  <si>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</si>
  <si>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</si>
  <si>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</si>
  <si>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</si>
  <si>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</si>
  <si>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</si>
  <si>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</si>
  <si>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</si>
  <si>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</si>
  <si>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</si>
  <si>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</si>
  <si>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</si>
  <si>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</si>
  <si>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</si>
  <si>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</si>
  <si>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</si>
  <si>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</si>
  <si>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</si>
  <si>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</si>
  <si>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</si>
  <si>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</si>
  <si>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</si>
  <si>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</si>
  <si>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</si>
  <si>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</si>
  <si>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</si>
  <si>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</si>
  <si>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</si>
  <si>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</si>
  <si>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</si>
  <si>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</si>
  <si>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</si>
  <si>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</si>
  <si>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</si>
  <si>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</si>
  <si>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</si>
  <si>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</si>
  <si>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</si>
  <si>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</si>
  <si>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</si>
  <si>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</si>
  <si>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</si>
  <si>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</si>
  <si>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</si>
  <si>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</si>
  <si>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</si>
  <si>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</si>
  <si>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</si>
  <si>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</si>
  <si>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</si>
  <si>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</si>
  <si>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</si>
  <si>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</si>
  <si>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</si>
  <si>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</si>
  <si>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</si>
  <si>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</si>
  <si>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</si>
  <si>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</si>
  <si>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</si>
  <si>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</si>
  <si>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</si>
  <si>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</si>
  <si>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</si>
  <si>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</si>
  <si>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</si>
  <si>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</si>
  <si>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</si>
  <si>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</si>
  <si>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</si>
  <si>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</si>
  <si>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</si>
  <si>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</si>
  <si>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</si>
  <si>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</si>
  <si>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</si>
  <si>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</si>
  <si>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</si>
  <si>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</si>
  <si>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</si>
  <si>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</si>
  <si>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</si>
  <si>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</si>
  <si>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</si>
  <si>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</si>
  <si>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</si>
  <si>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</si>
  <si>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</si>
  <si>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</si>
  <si>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</si>
  <si>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</si>
  <si>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</si>
  <si>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</si>
  <si>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</si>
  <si>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</si>
  <si>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</si>
  <si>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</si>
  <si>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</si>
  <si>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</si>
  <si>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</si>
  <si>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</si>
  <si>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</si>
  <si>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</si>
  <si>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</si>
  <si>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</si>
  <si>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</si>
  <si>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</si>
  <si>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</si>
  <si>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</si>
  <si>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</si>
  <si>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</si>
  <si>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</si>
  <si>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</si>
  <si>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</si>
  <si>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</si>
  <si>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</si>
  <si>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</si>
  <si>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</si>
  <si>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</si>
  <si>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</si>
  <si>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</si>
  <si>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</si>
  <si>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</si>
  <si>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</si>
  <si>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</si>
  <si>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</si>
  <si>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</si>
  <si>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</si>
  <si>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</si>
  <si>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</si>
  <si>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</si>
  <si>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</si>
  <si>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</si>
  <si>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</si>
  <si>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</si>
  <si>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</si>
  <si>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</si>
  <si>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</si>
  <si>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</si>
  <si>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</si>
  <si>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</si>
  <si>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</si>
  <si>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</si>
  <si>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</si>
  <si>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</si>
  <si>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</si>
  <si>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</si>
  <si>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</si>
  <si>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</si>
  <si>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</si>
  <si>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</si>
  <si>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</si>
  <si>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</si>
  <si>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</si>
  <si>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</si>
  <si>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</si>
  <si>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</si>
  <si>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</si>
  <si>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</si>
  <si>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</si>
  <si>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</si>
  <si>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</si>
  <si>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</si>
  <si>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</si>
  <si>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</si>
  <si>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</si>
  <si>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</si>
  <si>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</si>
  <si>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</si>
  <si>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</si>
  <si>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</si>
  <si>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</si>
  <si>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</si>
  <si>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</si>
  <si>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</si>
  <si>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</si>
  <si>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</si>
  <si>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</si>
  <si>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</si>
  <si>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</si>
  <si>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</si>
  <si>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</si>
  <si>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</si>
  <si>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</si>
  <si>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</si>
  <si>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</si>
  <si>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</si>
  <si>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</si>
  <si>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</si>
  <si>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</si>
  <si>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</si>
  <si>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</si>
  <si>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</si>
  <si>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</si>
  <si>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</si>
  <si>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</si>
  <si>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</si>
  <si>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</si>
  <si>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</si>
  <si>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</si>
  <si>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</si>
  <si>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</si>
  <si>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</si>
  <si>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</si>
  <si>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</si>
  <si>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</si>
  <si>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</si>
  <si>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</si>
  <si>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</si>
  <si>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</si>
  <si>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</si>
  <si>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</si>
  <si>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</si>
  <si>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</si>
  <si>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</si>
  <si>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</si>
  <si>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</si>
  <si>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</si>
  <si>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</si>
  <si>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</si>
  <si>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</si>
  <si>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</si>
  <si>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</si>
  <si>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</si>
  <si>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</si>
  <si>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</si>
  <si>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</si>
  <si>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</si>
  <si>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</si>
  <si>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</si>
  <si>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</si>
  <si>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</si>
  <si>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</si>
  <si>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</si>
  <si>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</si>
  <si>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</si>
  <si>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</si>
  <si>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</si>
  <si>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</si>
  <si>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</si>
  <si>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</si>
  <si>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</si>
  <si>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</si>
  <si>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</si>
  <si>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</si>
  <si>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</si>
  <si>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</si>
  <si>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</si>
  <si>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</si>
  <si>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</si>
  <si>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</si>
  <si>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</si>
  <si>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</si>
  <si>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</si>
  <si>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</si>
  <si>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</si>
  <si>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</si>
  <si>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</si>
  <si>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</si>
  <si>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</si>
  <si>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</si>
  <si>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</si>
  <si>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</si>
  <si>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</si>
  <si>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</si>
  <si>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</si>
  <si>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</si>
  <si>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</si>
  <si>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</si>
  <si>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</si>
  <si>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</si>
  <si>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</si>
  <si>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</si>
  <si>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</si>
  <si>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</si>
  <si>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</si>
  <si>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</si>
  <si>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</si>
  <si>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</si>
  <si>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</si>
  <si>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</si>
  <si>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</si>
  <si>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</si>
  <si>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</si>
  <si>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</si>
  <si>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</si>
  <si>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</si>
  <si>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</si>
  <si>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</si>
  <si>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</si>
  <si>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</si>
  <si>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</si>
  <si>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</si>
  <si>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</si>
  <si>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</si>
  <si>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</si>
  <si>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</si>
  <si>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</si>
  <si>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</si>
  <si>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</si>
  <si>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</si>
  <si>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</si>
  <si>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</si>
  <si>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</si>
  <si>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</si>
  <si>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</si>
  <si>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</si>
  <si>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</si>
  <si>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</si>
  <si>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</si>
  <si>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</si>
  <si>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</si>
  <si>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</si>
  <si>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</si>
  <si>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</si>
  <si>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</si>
  <si>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</si>
  <si>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</si>
  <si>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</si>
  <si>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</si>
  <si>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</si>
  <si>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</si>
  <si>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</si>
  <si>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</si>
  <si>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</si>
  <si>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</si>
  <si>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</si>
  <si>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</si>
  <si>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</si>
  <si>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</si>
  <si>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</si>
  <si>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</si>
  <si>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</si>
  <si>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</si>
  <si>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</si>
  <si>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</si>
  <si>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</si>
  <si>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</si>
  <si>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</si>
  <si>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</si>
  <si>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</si>
  <si>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</si>
  <si>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</si>
  <si>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</si>
  <si>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</si>
  <si>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</si>
  <si>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</si>
  <si>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</si>
  <si>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</si>
  <si>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</si>
  <si>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</si>
  <si>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</si>
  <si>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</si>
  <si>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</si>
  <si>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</si>
  <si>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</si>
  <si>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</si>
  <si>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</si>
  <si>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</si>
  <si>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</si>
  <si>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</si>
  <si>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</si>
  <si>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</si>
  <si>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</si>
  <si>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</si>
  <si>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</si>
  <si>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</si>
  <si>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</si>
  <si>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</si>
  <si>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</si>
  <si>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</si>
  <si>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</si>
  <si>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</si>
  <si>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</si>
  <si>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</si>
  <si>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</si>
  <si>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</si>
  <si>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</si>
  <si>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</si>
  <si>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</si>
  <si>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</si>
  <si>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</si>
  <si>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</si>
  <si>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</si>
  <si>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</si>
  <si>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</si>
  <si>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</si>
  <si>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</si>
  <si>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</si>
  <si>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</si>
  <si>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</si>
  <si>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</si>
  <si>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</si>
  <si>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</si>
  <si>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</si>
  <si>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</si>
  <si>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</si>
  <si>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</si>
  <si>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</si>
  <si>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</si>
  <si>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</si>
  <si>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</si>
  <si>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</si>
  <si>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</si>
  <si>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</si>
  <si>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</si>
  <si>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</si>
  <si>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</si>
  <si>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</si>
  <si>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</si>
  <si>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</si>
  <si>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</si>
  <si>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</si>
  <si>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</si>
  <si>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</si>
  <si>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</si>
  <si>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</si>
  <si>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</si>
  <si>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</si>
  <si>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</si>
  <si>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</si>
  <si>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</si>
  <si>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</si>
  <si>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</si>
  <si>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</si>
  <si>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</si>
  <si>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</si>
  <si>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</si>
  <si>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</si>
  <si>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</si>
  <si>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</si>
  <si>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</si>
  <si>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</si>
  <si>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</si>
  <si>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</si>
  <si>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</si>
  <si>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</si>
  <si>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</si>
  <si>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</si>
  <si>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</si>
  <si>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</si>
  <si>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</si>
  <si>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</si>
  <si>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</si>
  <si>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</si>
  <si>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</si>
  <si>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</si>
  <si>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</si>
  <si>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</si>
  <si>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</si>
  <si>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</si>
  <si>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</si>
  <si>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</si>
  <si>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</si>
  <si>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</si>
  <si>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</si>
  <si>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</si>
  <si>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</si>
  <si>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</si>
  <si>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</si>
  <si>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</si>
  <si>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</si>
  <si>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</si>
  <si>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</si>
  <si>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</si>
  <si>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</si>
  <si>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</si>
  <si>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</si>
  <si>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</si>
  <si>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</si>
  <si>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</si>
  <si>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</si>
  <si>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</si>
  <si>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</si>
  <si>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</si>
  <si>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</si>
  <si>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</si>
  <si>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</si>
  <si>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</si>
  <si>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</si>
  <si>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</si>
  <si>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</si>
  <si>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</si>
  <si>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</si>
  <si>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</si>
  <si>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</si>
  <si>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</si>
  <si>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</si>
  <si>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</si>
  <si>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</si>
  <si>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</si>
  <si>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</si>
  <si>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</si>
  <si>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</si>
  <si>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</si>
  <si>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</si>
  <si>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</si>
  <si>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</si>
  <si>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</si>
  <si>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</si>
  <si>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</si>
  <si>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</si>
  <si>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</si>
  <si>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</si>
  <si>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</si>
  <si>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</si>
  <si>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</si>
  <si>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</si>
  <si>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</si>
  <si>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</si>
  <si>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</si>
  <si>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</si>
  <si>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</si>
  <si>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</si>
  <si>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</si>
  <si>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</si>
  <si>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</si>
  <si>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</si>
  <si>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</si>
  <si>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</si>
  <si>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</si>
  <si>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</si>
  <si>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</si>
  <si>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</si>
  <si>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</si>
  <si>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</si>
  <si>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</si>
  <si>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</si>
  <si>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</si>
  <si>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</si>
  <si>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</si>
  <si>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</si>
  <si>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</si>
  <si>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</si>
  <si>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</si>
  <si>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</si>
  <si>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</si>
  <si>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</si>
  <si>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</si>
  <si>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</si>
  <si>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</si>
  <si>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</si>
  <si>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</si>
  <si>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</si>
  <si>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</si>
  <si>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</si>
  <si>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</si>
  <si>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</si>
  <si>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</si>
  <si>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</si>
  <si>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</si>
  <si>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</si>
  <si>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</si>
  <si>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</si>
  <si>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</si>
  <si>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</si>
  <si>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</si>
  <si>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</si>
  <si>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</si>
  <si>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</si>
  <si>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</si>
  <si>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</si>
  <si>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</si>
  <si>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</si>
  <si>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</si>
  <si>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</si>
  <si>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</si>
  <si>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</si>
  <si>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</si>
  <si>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</si>
  <si>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</si>
  <si>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</si>
  <si>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</si>
  <si>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</si>
  <si>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</si>
  <si>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</si>
  <si>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</si>
  <si>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</si>
  <si>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</si>
  <si>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</si>
  <si>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</si>
  <si>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</si>
  <si>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</si>
  <si>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</si>
  <si>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</si>
  <si>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</si>
  <si>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</si>
  <si>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</si>
  <si>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</si>
  <si>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</si>
  <si>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</si>
  <si>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</si>
  <si>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</si>
  <si>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</si>
  <si>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</si>
  <si>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</si>
  <si>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</si>
  <si>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</si>
  <si>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</si>
  <si>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</si>
  <si>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</si>
  <si>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</si>
  <si>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</si>
  <si>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</si>
  <si>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</si>
  <si>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</si>
  <si>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</si>
  <si>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</si>
  <si>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</si>
  <si>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</si>
  <si>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</si>
  <si>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</si>
  <si>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</si>
  <si>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</si>
  <si>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</si>
  <si>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</si>
  <si>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</si>
  <si>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</si>
  <si>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</si>
  <si>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</si>
  <si>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</si>
  <si>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</si>
  <si>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</si>
  <si>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</si>
  <si>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</si>
  <si>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</si>
  <si>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</si>
  <si>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</si>
  <si>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</si>
  <si>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</si>
  <si>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</si>
  <si>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</si>
  <si>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</si>
  <si>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</si>
  <si>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</si>
  <si>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</si>
  <si>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</si>
  <si>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</si>
  <si>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</si>
  <si>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</si>
  <si>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</si>
  <si>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</si>
  <si>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</si>
  <si>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</si>
  <si>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</si>
  <si>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</si>
  <si>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</si>
  <si>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</si>
  <si>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</si>
  <si>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</si>
  <si>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</si>
  <si>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</si>
  <si>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</si>
  <si>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</si>
  <si>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</si>
  <si>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</si>
  <si>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</si>
  <si>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</si>
  <si>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</si>
  <si>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</si>
  <si>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</si>
  <si>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</si>
  <si>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</si>
  <si>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</si>
  <si>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</si>
  <si>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</si>
  <si>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</si>
  <si>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</si>
  <si>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</si>
  <si>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</si>
  <si>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</si>
  <si>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</si>
  <si>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</si>
  <si>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</si>
  <si>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</si>
  <si>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</si>
  <si>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</si>
  <si>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</si>
  <si>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</si>
  <si>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</si>
  <si>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</si>
  <si>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</si>
  <si>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</si>
  <si>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</si>
  <si>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</si>
  <si>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</si>
  <si>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</si>
  <si>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</si>
  <si>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</si>
  <si>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</si>
  <si>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</si>
  <si>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</si>
  <si>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</si>
  <si>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</si>
  <si>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</si>
  <si>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</si>
  <si>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</si>
  <si>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</si>
  <si>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</si>
  <si>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</si>
  <si>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</si>
  <si>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</si>
  <si>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</si>
  <si>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</si>
  <si>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</si>
  <si>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</si>
  <si>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</si>
  <si>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</si>
  <si>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</si>
  <si>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</si>
  <si>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</si>
  <si>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</si>
  <si>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</si>
  <si>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</si>
  <si>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</si>
  <si>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</si>
  <si>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</si>
  <si>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</si>
  <si>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</si>
  <si>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</si>
  <si>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</si>
  <si>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</si>
  <si>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</si>
  <si>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</si>
  <si>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</si>
  <si>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</si>
  <si>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</si>
  <si>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</si>
  <si>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</si>
  <si>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</si>
  <si>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</si>
  <si>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</si>
  <si>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</si>
  <si>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</si>
  <si>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</si>
  <si>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</si>
  <si>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</si>
  <si>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</si>
  <si>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</si>
  <si>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</si>
  <si>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</si>
  <si>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</si>
  <si>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</si>
  <si>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</si>
  <si>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</si>
  <si>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</si>
  <si>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</si>
  <si>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</si>
  <si>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</si>
  <si>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</si>
  <si>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</si>
  <si>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</si>
  <si>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</si>
  <si>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</si>
  <si>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</si>
  <si>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</si>
  <si>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</si>
  <si>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</si>
  <si>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</si>
  <si>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</si>
  <si>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</si>
  <si>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</si>
  <si>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</si>
  <si>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</si>
  <si>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</si>
  <si>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</si>
  <si>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</si>
  <si>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</si>
  <si>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</si>
  <si>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</si>
  <si>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</si>
  <si>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</si>
  <si>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</si>
  <si>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</si>
  <si>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</si>
  <si>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</si>
  <si>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</si>
  <si>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</si>
  <si>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</si>
  <si>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</si>
  <si>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</si>
  <si>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</si>
  <si>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</si>
  <si>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</si>
  <si>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</si>
  <si>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</si>
  <si>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</si>
  <si>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</si>
  <si>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</si>
  <si>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</si>
  <si>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</si>
  <si>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</si>
  <si>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</si>
  <si>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</si>
  <si>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</si>
  <si>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</si>
  <si>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</si>
  <si>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</si>
  <si>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</si>
  <si>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</si>
  <si>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</si>
  <si>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</si>
  <si>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</si>
  <si>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</si>
  <si>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</si>
  <si>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</si>
  <si>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</si>
  <si>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</si>
  <si>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</si>
  <si>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</si>
  <si>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</si>
  <si>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</si>
  <si>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</si>
  <si>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</si>
  <si>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</si>
  <si>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</si>
  <si>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</si>
  <si>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</si>
  <si>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</si>
  <si>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</si>
  <si>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</si>
  <si>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</si>
  <si>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</si>
  <si>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</si>
  <si>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</si>
  <si>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</si>
  <si>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</si>
  <si>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</si>
  <si>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</si>
  <si>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</si>
  <si>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</si>
  <si>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</si>
  <si>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</si>
  <si>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</si>
  <si>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</si>
  <si>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</si>
  <si>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</si>
  <si>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</si>
  <si>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</si>
  <si>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</si>
  <si>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</si>
  <si>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</si>
  <si>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</si>
  <si>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</si>
  <si>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</si>
  <si>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</si>
  <si>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</si>
  <si>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</si>
  <si>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</si>
  <si>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</si>
  <si>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</si>
  <si>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</si>
  <si>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</si>
  <si>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</si>
  <si>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</si>
  <si>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</si>
  <si>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</si>
  <si>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</si>
  <si>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</si>
  <si>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</si>
  <si>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</si>
  <si>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</si>
  <si>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</si>
  <si>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</si>
  <si>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</si>
  <si>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</si>
  <si>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</si>
  <si>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</si>
  <si>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</si>
  <si>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</si>
  <si>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</si>
  <si>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</si>
  <si>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</si>
  <si>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</si>
  <si>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</si>
  <si>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</si>
  <si>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</si>
  <si>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</si>
  <si>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</si>
  <si>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</si>
  <si>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</si>
  <si>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</si>
  <si>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</si>
  <si>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</si>
  <si>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</si>
  <si>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</si>
  <si>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</si>
  <si>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</si>
  <si>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</si>
  <si>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</si>
  <si>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</si>
  <si>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</si>
  <si>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</si>
  <si>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</si>
  <si>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</si>
  <si>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</si>
  <si>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</si>
  <si>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</si>
  <si>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</si>
  <si>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</si>
  <si>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</si>
  <si>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</si>
  <si>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</si>
  <si>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</si>
  <si>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</si>
  <si>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</si>
  <si>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</si>
  <si>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</si>
  <si>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</si>
  <si>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</si>
  <si>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</si>
  <si>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</si>
  <si>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</si>
  <si>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</si>
  <si>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</si>
  <si>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</si>
  <si>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</si>
  <si>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</si>
  <si>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</si>
  <si>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</si>
  <si>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</si>
  <si>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</si>
  <si>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</si>
  <si>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</si>
  <si>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</si>
  <si>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</si>
  <si>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</si>
  <si>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</si>
  <si>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</si>
  <si>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</si>
  <si>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</si>
  <si>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</si>
  <si>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</si>
  <si>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</si>
  <si>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</si>
  <si>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</si>
  <si>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</si>
  <si>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</si>
  <si>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</si>
  <si>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</si>
  <si>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</si>
  <si>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</si>
  <si>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</si>
  <si>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</si>
  <si>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</si>
  <si>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</si>
  <si>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</si>
  <si>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</si>
  <si>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</si>
  <si>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</si>
  <si>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</si>
  <si>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</si>
  <si>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</si>
  <si>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</si>
  <si>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</si>
  <si>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</si>
  <si>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</si>
  <si>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</si>
  <si>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</si>
  <si>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</si>
  <si>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</si>
  <si>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</si>
  <si>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</si>
  <si>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</si>
  <si>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</si>
  <si>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</si>
  <si>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</si>
  <si>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</si>
  <si>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</si>
  <si>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</si>
  <si>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</si>
  <si>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</si>
  <si>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</si>
  <si>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</si>
  <si>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</si>
  <si>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</si>
  <si>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</si>
  <si>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</si>
  <si>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</si>
  <si>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</si>
  <si>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</si>
  <si>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</si>
  <si>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</si>
  <si>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</si>
  <si>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</si>
  <si>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</si>
  <si>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</si>
  <si>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</si>
  <si>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</si>
  <si>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</si>
  <si>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</si>
  <si>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</si>
  <si>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</si>
  <si>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</si>
  <si>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</si>
  <si>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</si>
  <si>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</si>
  <si>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</si>
  <si>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</si>
  <si>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</si>
  <si>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</si>
  <si>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</si>
  <si>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</si>
  <si>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</si>
  <si>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</si>
  <si>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</si>
  <si>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</si>
  <si>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</si>
  <si>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</si>
  <si>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</si>
  <si>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</si>
  <si>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</si>
  <si>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</si>
  <si>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</si>
  <si>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</si>
  <si>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</si>
  <si>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</si>
  <si>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</si>
  <si>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</si>
  <si>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</si>
  <si>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</si>
  <si>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</si>
  <si>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</si>
  <si>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</si>
  <si>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</si>
  <si>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</si>
  <si>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</si>
  <si>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</si>
  <si>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</si>
  <si>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</si>
  <si>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</si>
  <si>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</si>
  <si>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</si>
  <si>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</si>
  <si>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</si>
  <si>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</si>
  <si>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</si>
  <si>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</si>
  <si>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</si>
  <si>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</si>
  <si>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</si>
  <si>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</si>
  <si>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</si>
  <si>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</si>
  <si>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</si>
  <si>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</si>
  <si>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</si>
  <si>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</si>
  <si>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</si>
  <si>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</si>
  <si>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</si>
  <si>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</si>
  <si>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</si>
  <si>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</si>
  <si>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</si>
  <si>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</si>
  <si>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</si>
  <si>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</si>
  <si>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</si>
  <si>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</si>
  <si>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</si>
  <si>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</si>
  <si>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</si>
  <si>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</si>
  <si>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</si>
  <si>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</si>
  <si>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</si>
  <si>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</si>
  <si>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</si>
  <si>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</si>
  <si>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</si>
  <si>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</si>
  <si>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</si>
  <si>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</si>
  <si>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</si>
  <si>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</si>
  <si>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</si>
  <si>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</si>
  <si>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</si>
  <si>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</si>
  <si>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</si>
  <si>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</si>
  <si>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</si>
  <si>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</si>
  <si>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</si>
  <si>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</si>
  <si>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</si>
  <si>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</si>
  <si>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</si>
  <si>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</si>
  <si>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</si>
  <si>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</si>
  <si>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</si>
  <si>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</si>
  <si>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</si>
  <si>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</si>
  <si>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</si>
  <si>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</si>
  <si>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</si>
  <si>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</si>
  <si>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</si>
  <si>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</si>
  <si>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</si>
  <si>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</si>
  <si>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</si>
  <si>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</si>
  <si>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</si>
  <si>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</si>
  <si>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</si>
  <si>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</si>
  <si>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</si>
  <si>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</si>
  <si>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</si>
  <si>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</si>
  <si>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</si>
  <si>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</si>
  <si>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</si>
  <si>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</si>
  <si>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</si>
  <si>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</si>
  <si>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</si>
  <si>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</si>
  <si>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</si>
  <si>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</si>
  <si>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</si>
  <si>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</si>
  <si>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</si>
  <si>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</si>
  <si>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</si>
  <si>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</si>
  <si>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</si>
  <si>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</si>
  <si>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</si>
  <si>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</si>
  <si>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</si>
  <si>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</si>
  <si>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</si>
  <si>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</si>
  <si>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</si>
  <si>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</si>
  <si>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</si>
  <si>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</si>
  <si>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</si>
  <si>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</si>
  <si>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</si>
  <si>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</si>
  <si>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</si>
  <si>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</si>
  <si>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</si>
  <si>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</si>
  <si>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</si>
  <si>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</si>
  <si>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</si>
  <si>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</si>
  <si>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</si>
  <si>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</si>
  <si>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</si>
  <si>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</si>
  <si>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</si>
  <si>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</si>
  <si>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</si>
  <si>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</si>
  <si>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</si>
  <si>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</si>
  <si>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</si>
  <si>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</si>
  <si>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</si>
  <si>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</si>
  <si>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</si>
  <si>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</si>
  <si>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</si>
  <si>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</si>
  <si>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</si>
  <si>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</si>
  <si>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</si>
  <si>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</si>
  <si>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</si>
  <si>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</si>
  <si>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</si>
  <si>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</si>
  <si>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</si>
  <si>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</si>
  <si>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</si>
  <si>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</si>
  <si>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</si>
  <si>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</si>
  <si>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</si>
  <si>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</si>
  <si>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</si>
  <si>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</si>
  <si>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</si>
  <si>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</si>
  <si>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</si>
  <si>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</si>
  <si>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</si>
  <si>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</si>
  <si>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</si>
  <si>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</si>
  <si>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</si>
  <si>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</si>
  <si>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</si>
  <si>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</si>
  <si>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</si>
  <si>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</si>
  <si>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</si>
  <si>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</si>
  <si>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</si>
  <si>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</si>
  <si>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</si>
  <si>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</si>
  <si>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</si>
  <si>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</si>
  <si>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</si>
  <si>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</si>
  <si>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</si>
  <si>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</si>
  <si>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</si>
  <si>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</si>
  <si>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</si>
  <si>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</si>
  <si>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</si>
  <si>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</si>
  <si>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</si>
  <si>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</si>
  <si>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</si>
  <si>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</si>
  <si>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</si>
  <si>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</si>
  <si>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</si>
  <si>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</si>
  <si>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</si>
  <si>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</si>
  <si>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</si>
  <si>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</si>
  <si>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</si>
  <si>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</si>
  <si>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</si>
  <si>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</si>
  <si>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</si>
  <si>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</si>
  <si>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</si>
  <si>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</si>
  <si>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</si>
  <si>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</si>
  <si>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</si>
  <si>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</si>
  <si>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</si>
  <si>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</si>
  <si>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</si>
  <si>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</si>
  <si>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</si>
  <si>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</si>
  <si>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</si>
  <si>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</si>
  <si>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</si>
  <si>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</si>
  <si>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</si>
  <si>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</si>
  <si>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</si>
  <si>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</si>
  <si>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</si>
  <si>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</si>
  <si>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</si>
  <si>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</si>
  <si>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</si>
  <si>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</si>
  <si>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</si>
  <si>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</si>
  <si>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</si>
  <si>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</si>
  <si>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</si>
  <si>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</si>
  <si>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</si>
  <si>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</si>
  <si>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</si>
  <si>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</si>
  <si>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</si>
  <si>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</si>
  <si>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</si>
  <si>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</si>
  <si>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</si>
  <si>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</si>
  <si>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</si>
  <si>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</si>
  <si>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</si>
  <si>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</si>
  <si>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</si>
  <si>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</si>
  <si>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</si>
  <si>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</si>
  <si>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</si>
  <si>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</si>
  <si>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</si>
  <si>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</si>
  <si>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</si>
  <si>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</si>
  <si>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</si>
  <si>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</si>
  <si>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</si>
  <si>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</si>
  <si>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</si>
  <si>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</si>
  <si>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</si>
  <si>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</si>
  <si>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</si>
  <si>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</si>
  <si>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</si>
  <si>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</si>
  <si>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</si>
  <si>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</si>
  <si>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</si>
  <si>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</si>
  <si>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</si>
  <si>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</si>
  <si>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</si>
  <si>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</si>
  <si>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</si>
  <si>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</si>
  <si>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</si>
  <si>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</si>
  <si>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</si>
  <si>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</si>
  <si>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</si>
  <si>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</si>
  <si>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</si>
  <si>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</si>
  <si>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</si>
  <si>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</si>
  <si>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</si>
  <si>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</si>
  <si>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</si>
  <si>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</si>
  <si>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</si>
  <si>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</si>
  <si>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</si>
  <si>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</si>
  <si>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</si>
  <si>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</si>
  <si>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</si>
  <si>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</si>
  <si>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</si>
  <si>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</si>
  <si>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</si>
  <si>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</si>
  <si>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</si>
  <si>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</si>
  <si>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</si>
  <si>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</si>
  <si>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</si>
  <si>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</si>
  <si>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</si>
  <si>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</si>
  <si>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</si>
  <si>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</si>
  <si>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</si>
  <si>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</si>
  <si>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</si>
  <si>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</si>
  <si>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</si>
  <si>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</si>
  <si>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</si>
  <si>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</si>
  <si>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</si>
  <si>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</si>
  <si>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</si>
  <si>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</si>
  <si>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</si>
  <si>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</si>
  <si>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</si>
  <si>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</si>
  <si>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</si>
  <si>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</si>
  <si>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</si>
  <si>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</si>
  <si>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</si>
  <si>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</si>
  <si>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</si>
  <si>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</si>
  <si>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</si>
  <si>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</si>
  <si>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</si>
  <si>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</si>
  <si>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</si>
  <si>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</si>
  <si>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</si>
  <si>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</si>
  <si>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</si>
  <si>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</si>
  <si>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</si>
  <si>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</si>
  <si>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</si>
  <si>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</si>
  <si>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</si>
  <si>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</si>
  <si>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</si>
  <si>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</si>
  <si>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</si>
  <si>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</si>
  <si>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</si>
  <si>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</si>
  <si>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</si>
  <si>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</si>
  <si>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</si>
  <si>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</si>
  <si>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</si>
  <si>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</si>
  <si>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</si>
  <si>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</si>
  <si>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</si>
  <si>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</si>
  <si>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</si>
  <si>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</si>
  <si>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</si>
  <si>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</si>
  <si>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</si>
  <si>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</si>
  <si>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</si>
  <si>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</si>
  <si>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</si>
  <si>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</si>
  <si>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</si>
  <si>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</si>
  <si>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</si>
  <si>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</si>
  <si>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</si>
  <si>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</si>
  <si>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</si>
  <si>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</si>
  <si>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</si>
  <si>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</si>
  <si>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</si>
  <si>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</si>
  <si>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</si>
  <si>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</si>
  <si>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</si>
  <si>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</si>
  <si>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</si>
  <si>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</si>
  <si>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</si>
  <si>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</si>
  <si>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</si>
  <si>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</si>
  <si>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</si>
  <si>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</si>
  <si>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</si>
  <si>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</si>
  <si>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</si>
  <si>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</si>
  <si>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</si>
  <si>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</si>
  <si>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</si>
  <si>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</si>
  <si>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</si>
  <si>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</si>
  <si>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</si>
  <si>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</si>
  <si>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</si>
  <si>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</si>
  <si>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</si>
  <si>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</si>
  <si>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</si>
  <si>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</si>
  <si>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</si>
  <si>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</si>
  <si>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</si>
  <si>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</si>
  <si>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</si>
  <si>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</si>
  <si>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</si>
  <si>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</si>
  <si>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</si>
  <si>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</si>
  <si>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</si>
  <si>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</si>
  <si>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</si>
  <si>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</si>
  <si>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</si>
  <si>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</si>
  <si>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</si>
  <si>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</si>
  <si>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</si>
  <si>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</si>
  <si>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</si>
  <si>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</si>
  <si>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</si>
  <si>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</si>
  <si>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</si>
  <si>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</si>
  <si>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</si>
  <si>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</si>
  <si>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</si>
  <si>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</si>
  <si>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</si>
  <si>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</si>
  <si>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</si>
  <si>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</si>
  <si>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</si>
  <si>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</si>
  <si>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</si>
  <si>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</si>
  <si>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</si>
  <si>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</si>
  <si>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</si>
  <si>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</si>
  <si>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</si>
  <si>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</si>
  <si>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</si>
  <si>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</si>
  <si>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</si>
  <si>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</si>
  <si>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</si>
  <si>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</si>
  <si>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</si>
  <si>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</si>
  <si>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</si>
  <si>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</si>
  <si>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</si>
  <si>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</si>
  <si>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</si>
  <si>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</si>
  <si>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</si>
  <si>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</si>
  <si>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</si>
  <si>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</si>
  <si>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</si>
  <si>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</si>
  <si>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</si>
  <si>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</si>
  <si>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</si>
  <si>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</si>
  <si>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</si>
  <si>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</si>
  <si>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</si>
  <si>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</si>
  <si>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</si>
  <si>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</si>
  <si>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</si>
  <si>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</si>
  <si>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</si>
  <si>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</si>
  <si>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</si>
  <si>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</si>
  <si>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</si>
  <si>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</si>
  <si>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</si>
  <si>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</si>
  <si>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</si>
  <si>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</si>
  <si>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</si>
  <si>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</si>
  <si>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</si>
  <si>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</si>
  <si>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</si>
  <si>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</si>
  <si>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</si>
  <si>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</si>
  <si>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</si>
  <si>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</si>
  <si>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</si>
  <si>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</si>
  <si>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</si>
  <si>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</si>
  <si>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</si>
  <si>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</si>
  <si>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</si>
  <si>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</si>
  <si>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</si>
  <si>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</si>
  <si>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</si>
  <si>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</si>
  <si>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</si>
  <si>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</si>
  <si>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</si>
  <si>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</si>
  <si>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</si>
  <si>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</si>
  <si>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</si>
  <si>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</si>
  <si>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</si>
  <si>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</si>
  <si>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</si>
  <si>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</si>
  <si>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</si>
  <si>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</si>
  <si>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</si>
  <si>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</si>
  <si>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</si>
  <si>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</si>
  <si>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</si>
  <si>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</si>
  <si>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</si>
  <si>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</si>
  <si>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</si>
  <si>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</si>
  <si>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</si>
  <si>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</si>
  <si>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</si>
  <si>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</si>
  <si>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</si>
  <si>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</si>
  <si>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</si>
  <si>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</si>
  <si>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</si>
  <si>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</si>
  <si>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</si>
  <si>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</si>
  <si>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</si>
  <si>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</si>
  <si>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</si>
  <si>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</si>
  <si>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</si>
  <si>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</si>
  <si>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</si>
  <si>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</si>
  <si>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</si>
  <si>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</si>
  <si>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</si>
  <si>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</si>
  <si>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</si>
  <si>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</si>
  <si>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</si>
  <si>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</si>
  <si>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</si>
  <si>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</si>
  <si>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</si>
  <si>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</si>
  <si>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</si>
  <si>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</si>
  <si>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</si>
  <si>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</si>
  <si>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</si>
  <si>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</si>
  <si>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</si>
  <si>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</si>
  <si>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</si>
  <si>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</si>
  <si>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</si>
  <si>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</si>
  <si>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</si>
  <si>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</si>
  <si>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</si>
  <si>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</si>
  <si>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</si>
  <si>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</si>
  <si>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</si>
  <si>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</si>
  <si>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</si>
  <si>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</si>
  <si>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</si>
  <si>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</si>
  <si>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</si>
  <si>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</si>
  <si>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</si>
  <si>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</si>
  <si>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</si>
  <si>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</si>
  <si>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</si>
  <si>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</si>
  <si>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</si>
  <si>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</si>
  <si>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</si>
  <si>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</si>
  <si>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</si>
  <si>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</si>
  <si>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</si>
  <si>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</si>
  <si>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</si>
  <si>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</si>
  <si>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</si>
  <si>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</si>
  <si>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</si>
  <si>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</si>
  <si>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</si>
  <si>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</si>
  <si>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</si>
  <si>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</si>
  <si>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</si>
  <si>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</si>
  <si>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</si>
  <si>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</si>
  <si>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</si>
  <si>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</si>
  <si>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</si>
  <si>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</si>
  <si>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</si>
  <si>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</si>
  <si>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</si>
  <si>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</si>
  <si>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</si>
  <si>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</si>
  <si>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</si>
  <si>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</si>
  <si>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</si>
  <si>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</si>
  <si>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</si>
  <si>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</si>
  <si>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</si>
  <si>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</si>
  <si>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</si>
  <si>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</si>
  <si>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</si>
  <si>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</si>
  <si>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</si>
  <si>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</si>
  <si>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</si>
  <si>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</si>
  <si>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</si>
  <si>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</si>
  <si>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</si>
  <si>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</si>
  <si>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</si>
  <si>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</si>
  <si>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</si>
  <si>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</si>
  <si>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</si>
  <si>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</si>
  <si>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</si>
  <si>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</si>
  <si>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</si>
  <si>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</si>
  <si>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</si>
  <si>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</si>
  <si>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</si>
  <si>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</si>
  <si>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</si>
  <si>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</si>
  <si>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</si>
  <si>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</si>
  <si>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</si>
  <si>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</si>
  <si>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</si>
  <si>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</si>
  <si>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</si>
  <si>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</si>
  <si>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</si>
  <si>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</si>
  <si>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</si>
  <si>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</si>
  <si>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</si>
  <si>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</si>
  <si>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</si>
  <si>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</si>
  <si>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</si>
  <si>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</si>
  <si>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</si>
  <si>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</si>
  <si>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</si>
  <si>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</si>
  <si>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</si>
  <si>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</si>
  <si>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</si>
  <si>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</si>
  <si>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</si>
  <si>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</si>
  <si>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</si>
  <si>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</si>
  <si>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</si>
  <si>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</si>
  <si>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</si>
  <si>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</si>
  <si>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</si>
  <si>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</si>
  <si>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</si>
  <si>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</si>
  <si>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</si>
  <si>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</si>
  <si>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</si>
  <si>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</si>
  <si>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</si>
  <si>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</si>
  <si>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</si>
  <si>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</si>
  <si>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</si>
  <si>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</si>
  <si>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</si>
  <si>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</si>
  <si>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</si>
  <si>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</si>
  <si>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</si>
  <si>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</si>
  <si>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</si>
  <si>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</si>
  <si>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</si>
  <si>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</si>
  <si>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</si>
  <si>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</si>
  <si>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</si>
  <si>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</si>
  <si>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</si>
  <si>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</si>
  <si>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</si>
  <si>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</si>
  <si>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</si>
  <si>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</si>
  <si>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</si>
  <si>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</si>
  <si>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</si>
  <si>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</si>
  <si>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</si>
  <si>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</si>
  <si>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</si>
  <si>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</si>
  <si>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</si>
  <si>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</si>
  <si>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</si>
  <si>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</si>
  <si>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</si>
  <si>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</si>
  <si>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</si>
  <si>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</si>
  <si>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</si>
  <si>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</si>
  <si>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</si>
  <si>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</si>
  <si>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</si>
  <si>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</si>
  <si>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</si>
  <si>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</si>
  <si>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</si>
  <si>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</si>
  <si>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</si>
  <si>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</si>
  <si>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</si>
  <si>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</si>
  <si>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</si>
  <si>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</si>
  <si>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</si>
  <si>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</si>
  <si>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</si>
  <si>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</si>
  <si>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</si>
  <si>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</si>
  <si>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</si>
  <si>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</si>
  <si>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</si>
  <si>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</si>
  <si>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</si>
  <si>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</si>
  <si>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</si>
  <si>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</si>
  <si>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</si>
  <si>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</si>
  <si>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</si>
  <si>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</si>
  <si>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</si>
  <si>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</si>
  <si>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</si>
  <si>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</si>
  <si>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</si>
  <si>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</si>
  <si>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</si>
  <si>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</si>
  <si>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</si>
  <si>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</si>
  <si>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</si>
  <si>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</si>
  <si>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</si>
  <si>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</si>
  <si>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</si>
  <si>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</si>
  <si>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</si>
  <si>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</si>
  <si>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</si>
  <si>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</si>
  <si>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</si>
  <si>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</si>
  <si>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</si>
  <si>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</si>
  <si>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</si>
  <si>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</si>
  <si>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</si>
  <si>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</si>
  <si>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</si>
  <si>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</si>
  <si>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</si>
  <si>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</si>
  <si>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</si>
  <si>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</si>
  <si>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</si>
  <si>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</si>
  <si>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</si>
  <si>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</si>
  <si>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</si>
  <si>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</si>
  <si>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</si>
  <si>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</si>
  <si>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</si>
  <si>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</si>
  <si>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</si>
  <si>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</si>
  <si>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</si>
  <si>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</si>
  <si>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</si>
  <si>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</si>
  <si>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</si>
  <si>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</si>
  <si>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</si>
  <si>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</si>
  <si>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</si>
  <si>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</si>
  <si>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</si>
  <si>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</si>
  <si>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</si>
  <si>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</si>
  <si>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</si>
  <si>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</si>
  <si>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</si>
  <si>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</si>
  <si>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</si>
  <si>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</si>
  <si>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</si>
  <si>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</si>
  <si>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</si>
  <si>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</si>
  <si>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</si>
  <si>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</si>
  <si>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</si>
  <si>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</si>
  <si>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</si>
  <si>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</si>
  <si>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</si>
  <si>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</si>
  <si>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</si>
  <si>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</si>
  <si>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</si>
  <si>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</si>
  <si>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</si>
  <si>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</si>
  <si>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</si>
  <si>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</si>
  <si>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</si>
  <si>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</si>
  <si>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</si>
  <si>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</si>
  <si>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</si>
  <si>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</si>
  <si>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</si>
  <si>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</si>
  <si>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</si>
  <si>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</si>
  <si>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</si>
  <si>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</si>
  <si>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</si>
  <si>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</si>
  <si>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</si>
  <si>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</si>
  <si>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</si>
  <si>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</si>
  <si>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</si>
  <si>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</si>
  <si>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</si>
  <si>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</si>
  <si>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</si>
  <si>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</si>
  <si>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</si>
  <si>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</si>
  <si>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</si>
  <si>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</si>
  <si>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</si>
  <si>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</si>
  <si>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</si>
  <si>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</si>
  <si>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</si>
  <si>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</si>
  <si>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</si>
  <si>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</si>
  <si>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</si>
  <si>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</si>
  <si>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</si>
  <si>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</si>
  <si>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</si>
  <si>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</si>
  <si>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</si>
  <si>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</si>
  <si>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</si>
  <si>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</si>
  <si>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</si>
  <si>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</si>
  <si>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</si>
  <si>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</si>
  <si>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</si>
  <si>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</si>
  <si>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</si>
  <si>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</si>
  <si>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</si>
  <si>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</si>
  <si>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</si>
  <si>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</si>
  <si>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</si>
  <si>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</si>
  <si>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</si>
  <si>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</si>
  <si>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</si>
  <si>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</si>
  <si>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</si>
  <si>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</si>
  <si>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</si>
  <si>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</si>
  <si>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</si>
  <si>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</si>
  <si>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</si>
  <si>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</si>
  <si>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</si>
  <si>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</si>
  <si>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</si>
  <si>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</si>
  <si>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</si>
  <si>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</si>
  <si>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</si>
  <si>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</si>
  <si>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</si>
  <si>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</si>
  <si>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</si>
  <si>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</si>
  <si>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</si>
  <si>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</si>
  <si>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</si>
  <si>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</si>
  <si>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</si>
  <si>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</si>
  <si>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</si>
  <si>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</si>
  <si>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</si>
  <si>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</si>
  <si>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</si>
  <si>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</si>
  <si>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</si>
  <si>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</si>
  <si>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</si>
  <si>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</si>
  <si>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</si>
  <si>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</si>
  <si>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</si>
  <si>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</si>
  <si>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</si>
  <si>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</si>
  <si>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</si>
  <si>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</si>
  <si>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</si>
  <si>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</si>
  <si>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</si>
  <si>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</si>
  <si>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</si>
  <si>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</si>
  <si>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</si>
  <si>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</si>
  <si>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</si>
  <si>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</si>
  <si>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</si>
  <si>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</si>
  <si>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</si>
  <si>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</si>
  <si>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</si>
  <si>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</si>
  <si>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</si>
  <si>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</si>
  <si>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</si>
  <si>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</si>
  <si>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</si>
  <si>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</si>
  <si>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</si>
  <si>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</si>
  <si>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</si>
  <si>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</si>
  <si>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</si>
  <si>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</si>
  <si>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</si>
  <si>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</si>
  <si>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</si>
  <si>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</si>
  <si>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</si>
  <si>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</si>
  <si>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</si>
  <si>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</si>
  <si>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</si>
  <si>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</si>
  <si>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</si>
  <si>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</si>
  <si>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</si>
  <si>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</si>
  <si>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</si>
  <si>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</si>
  <si>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</si>
  <si>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</si>
  <si>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</si>
  <si>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</si>
  <si>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</si>
  <si>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</si>
  <si>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</si>
  <si>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</si>
  <si>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</si>
  <si>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</si>
  <si>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</si>
  <si>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</si>
  <si>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</si>
  <si>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</si>
  <si>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</si>
  <si>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</si>
  <si>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</si>
  <si>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</si>
  <si>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</si>
  <si>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</si>
  <si>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</si>
  <si>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</si>
  <si>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</si>
  <si>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</si>
  <si>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</si>
  <si>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</si>
  <si>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</si>
  <si>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</si>
  <si>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</si>
  <si>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</si>
  <si>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</si>
  <si>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</si>
  <si>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</si>
  <si>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</si>
  <si>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</si>
  <si>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</si>
  <si>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</si>
  <si>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</si>
  <si>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</si>
  <si>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</si>
  <si>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</si>
  <si>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</si>
  <si>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</si>
  <si>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</si>
  <si>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</si>
  <si>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</si>
  <si>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</si>
  <si>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</si>
  <si>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</si>
  <si>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</si>
  <si>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</si>
  <si>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</si>
  <si>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</si>
  <si>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</si>
  <si>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</si>
  <si>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</si>
  <si>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</si>
  <si>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</si>
  <si>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</si>
  <si>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</si>
  <si>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</si>
  <si>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</si>
  <si>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</si>
  <si>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</si>
  <si>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</si>
  <si>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</si>
  <si>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</si>
  <si>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</si>
  <si>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</si>
  <si>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</si>
  <si>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</si>
  <si>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</si>
  <si>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</si>
  <si>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</si>
  <si>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</si>
  <si>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</si>
  <si>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</si>
  <si>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</si>
  <si>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</si>
  <si>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</si>
  <si>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</si>
  <si>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</si>
  <si>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</si>
  <si>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</si>
  <si>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</si>
  <si>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</si>
  <si>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</si>
  <si>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</si>
  <si>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</si>
  <si>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</si>
  <si>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</si>
  <si>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</si>
  <si>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</si>
  <si>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</si>
  <si>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</si>
  <si>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</si>
  <si>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</si>
  <si>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</si>
  <si>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</si>
  <si>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</si>
  <si>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</si>
  <si>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</si>
  <si>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</si>
  <si>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</si>
  <si>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</si>
  <si>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</si>
  <si>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</si>
  <si>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</si>
  <si>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</si>
  <si>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</si>
  <si>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</si>
  <si>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</si>
  <si>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</si>
  <si>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</si>
  <si>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</si>
  <si>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</si>
  <si>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</si>
  <si>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</si>
  <si>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</si>
  <si>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</si>
  <si>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</si>
  <si>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</si>
  <si>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</si>
  <si>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</si>
  <si>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</si>
  <si>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</si>
  <si>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</si>
  <si>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</si>
  <si>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</si>
  <si>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</si>
  <si>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</si>
  <si>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</si>
  <si>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</si>
  <si>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</si>
  <si>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</si>
  <si>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</si>
  <si>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</si>
  <si>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</si>
  <si>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</si>
  <si>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</si>
  <si>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</si>
  <si>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</si>
  <si>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</si>
  <si>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</si>
  <si>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</si>
  <si>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</si>
  <si>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</si>
  <si>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</si>
  <si>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</si>
  <si>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</si>
  <si>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</si>
  <si>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</si>
  <si>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</si>
  <si>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</si>
  <si>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</si>
  <si>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</si>
  <si>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</si>
  <si>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</si>
  <si>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</si>
  <si>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</si>
  <si>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</si>
  <si>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</si>
  <si>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</si>
  <si>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</si>
  <si>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</si>
  <si>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</si>
  <si>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</si>
  <si>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</si>
  <si>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</si>
  <si>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</si>
  <si>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</si>
  <si>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</si>
  <si>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</si>
  <si>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</si>
  <si>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</si>
  <si>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</si>
  <si>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</si>
  <si>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</si>
  <si>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</si>
  <si>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</si>
  <si>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</si>
  <si>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</si>
  <si>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</si>
  <si>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</si>
  <si>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</si>
  <si>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</si>
  <si>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</si>
  <si>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</si>
  <si>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</si>
  <si>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</si>
  <si>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</si>
  <si>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</si>
  <si>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</si>
  <si>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</si>
  <si>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</si>
  <si>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</si>
  <si>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</si>
  <si>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</si>
  <si>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</si>
  <si>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</si>
  <si>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</si>
  <si>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</si>
  <si>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</si>
  <si>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</si>
  <si>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</si>
  <si>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</si>
  <si>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</si>
  <si>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</si>
  <si>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</si>
  <si>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</si>
  <si>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</si>
  <si>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</si>
  <si>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</si>
  <si>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</si>
  <si>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</si>
  <si>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</si>
  <si>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</si>
  <si>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</si>
  <si>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</si>
  <si>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</si>
  <si>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</si>
  <si>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</si>
  <si>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</si>
  <si>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</si>
  <si>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</si>
  <si>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</si>
  <si>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</si>
  <si>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</si>
  <si>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</si>
  <si>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</si>
  <si>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</si>
  <si>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</si>
  <si>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</si>
  <si>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</si>
  <si>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</si>
  <si>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</si>
  <si>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</si>
  <si>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</si>
  <si>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</si>
  <si>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</si>
  <si>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</si>
  <si>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</si>
  <si>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</si>
  <si>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</si>
  <si>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</si>
  <si>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</si>
  <si>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</si>
  <si>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</si>
  <si>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</si>
  <si>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</si>
  <si>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</si>
  <si>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</si>
  <si>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</si>
  <si>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</si>
  <si>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</si>
  <si>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</si>
  <si>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</si>
  <si>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</si>
  <si>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</si>
  <si>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</si>
  <si>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</si>
  <si>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</si>
  <si>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</si>
  <si>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</si>
  <si>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</si>
  <si>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</si>
  <si>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</si>
  <si>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</si>
  <si>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</si>
  <si>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</si>
  <si>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</si>
  <si>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</si>
  <si>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</si>
  <si>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</si>
  <si>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</si>
  <si>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</si>
  <si>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</si>
  <si>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</si>
  <si>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</si>
  <si>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</si>
  <si>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</si>
  <si>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</si>
  <si>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</si>
  <si>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</si>
  <si>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</si>
  <si>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</si>
  <si>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</si>
  <si>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</si>
  <si>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</si>
  <si>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</si>
  <si>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</si>
  <si>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</si>
  <si>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</si>
  <si>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</si>
  <si>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</si>
  <si>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</si>
  <si>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</si>
  <si>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</si>
  <si>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</si>
  <si>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</si>
  <si>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</si>
  <si>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</si>
  <si>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</si>
  <si>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</si>
  <si>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</si>
  <si>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</si>
  <si>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</si>
  <si>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</si>
  <si>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</si>
  <si>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</si>
  <si>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</si>
  <si>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</si>
  <si>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</si>
  <si>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</si>
  <si>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</si>
  <si>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</si>
  <si>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</si>
  <si>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</si>
  <si>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</si>
  <si>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</si>
  <si>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</si>
  <si>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</si>
  <si>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</si>
  <si>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</si>
  <si>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</si>
  <si>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</si>
  <si>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</si>
  <si>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</si>
  <si>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</si>
  <si>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</si>
  <si>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</si>
  <si>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</si>
  <si>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</si>
  <si>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</si>
  <si>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</si>
  <si>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</si>
  <si>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</si>
  <si>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</si>
  <si>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</si>
  <si>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</si>
  <si>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</si>
  <si>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</si>
  <si>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</si>
  <si>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</si>
  <si>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</si>
  <si>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</si>
  <si>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</si>
  <si>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</si>
  <si>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</si>
  <si>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</si>
  <si>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</si>
  <si>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</si>
  <si>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</si>
  <si>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</si>
  <si>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</si>
  <si>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</si>
  <si>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</si>
  <si>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</si>
  <si>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</si>
  <si>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</si>
  <si>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</si>
  <si>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</si>
  <si>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</si>
  <si>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</si>
  <si>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</si>
  <si>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</si>
  <si>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</si>
  <si>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</si>
  <si>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</si>
  <si>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</si>
  <si>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</si>
  <si>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</si>
  <si>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</si>
  <si>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</si>
  <si>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</si>
  <si>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</si>
  <si>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</si>
  <si>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</si>
  <si>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</si>
  <si>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</si>
  <si>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</si>
  <si>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</si>
  <si>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</si>
  <si>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</si>
  <si>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</si>
  <si>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</si>
  <si>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</si>
  <si>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</si>
  <si>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</si>
  <si>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</si>
  <si>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</si>
  <si>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</si>
  <si>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</si>
  <si>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</si>
  <si>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</si>
  <si>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</si>
  <si>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</si>
  <si>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</si>
  <si>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</si>
  <si>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</si>
  <si>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</si>
  <si>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</si>
  <si>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</si>
  <si>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</si>
  <si>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</si>
  <si>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</si>
  <si>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</si>
  <si>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</si>
  <si>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</si>
  <si>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</si>
  <si>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</si>
  <si>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</si>
  <si>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</si>
  <si>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</si>
  <si>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</si>
  <si>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</si>
  <si>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</si>
  <si>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</si>
  <si>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</si>
  <si>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</si>
  <si>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</si>
  <si>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</si>
  <si>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</si>
  <si>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</si>
  <si>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</si>
  <si>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</si>
  <si>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</si>
  <si>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</si>
  <si>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</si>
  <si>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</si>
  <si>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</si>
  <si>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</si>
  <si>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</si>
  <si>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</si>
  <si>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</si>
  <si>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</si>
  <si>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</si>
  <si>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</si>
  <si>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</si>
  <si>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</si>
  <si>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</si>
  <si>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</si>
  <si>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</si>
  <si>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</si>
  <si>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</si>
  <si>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</si>
  <si>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</si>
  <si>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</si>
  <si>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</si>
  <si>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</si>
  <si>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</si>
  <si>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</si>
  <si>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</si>
  <si>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</si>
  <si>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</si>
  <si>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</si>
  <si>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</si>
  <si>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</si>
  <si>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</si>
  <si>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</si>
  <si>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</si>
  <si>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</si>
  <si>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</si>
  <si>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</si>
  <si>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</si>
  <si>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</si>
  <si>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</si>
  <si>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</si>
  <si>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</si>
  <si>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</si>
  <si>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</si>
  <si>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</si>
  <si>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</si>
  <si>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</si>
  <si>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</si>
  <si>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</si>
  <si>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</si>
  <si>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</si>
  <si>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</si>
  <si>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</si>
  <si>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</si>
  <si>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</si>
  <si>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</si>
  <si>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</si>
  <si>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</si>
  <si>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</si>
  <si>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</si>
  <si>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</si>
  <si>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</si>
  <si>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</si>
  <si>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</si>
  <si>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</si>
  <si>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</si>
  <si>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</si>
  <si>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</si>
  <si>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</si>
  <si>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</si>
  <si>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</si>
  <si>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</si>
  <si>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</si>
  <si>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</si>
  <si>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</si>
  <si>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</si>
  <si>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</si>
  <si>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</si>
  <si>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</si>
  <si>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</si>
  <si>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</si>
  <si>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</si>
  <si>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</si>
  <si>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</si>
  <si>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</si>
  <si>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</si>
  <si>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</si>
  <si>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</si>
  <si>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</si>
  <si>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</si>
  <si>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</si>
  <si>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</si>
  <si>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</si>
  <si>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</si>
  <si>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</si>
  <si>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</si>
  <si>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</si>
  <si>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</si>
  <si>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</si>
  <si>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</si>
  <si>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</si>
  <si>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</si>
  <si>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</si>
  <si>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</si>
  <si>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</si>
  <si>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</si>
  <si>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</si>
  <si>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</si>
  <si>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</si>
  <si>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</si>
  <si>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</si>
  <si>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</si>
  <si>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</si>
  <si>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</si>
  <si>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</si>
  <si>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</si>
  <si>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</si>
  <si>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</si>
  <si>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</si>
  <si>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</si>
  <si>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</si>
  <si>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</si>
  <si>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</si>
  <si>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</si>
  <si>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</si>
  <si>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</si>
  <si>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</si>
  <si>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</si>
  <si>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</si>
  <si>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</si>
  <si>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</si>
  <si>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</si>
  <si>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</si>
  <si>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</si>
  <si>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</si>
  <si>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</si>
  <si>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</si>
  <si>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</si>
  <si>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</si>
  <si>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</si>
  <si>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</si>
  <si>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</si>
  <si>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</si>
  <si>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</si>
  <si>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</si>
  <si>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</si>
  <si>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</si>
  <si>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</si>
  <si>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</si>
  <si>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</si>
  <si>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</si>
  <si>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</si>
  <si>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</si>
  <si>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</si>
  <si>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</si>
  <si>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</si>
  <si>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</si>
  <si>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</si>
  <si>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</si>
  <si>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</si>
  <si>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</si>
  <si>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</si>
  <si>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</si>
  <si>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</si>
  <si>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</si>
  <si>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</si>
  <si>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</si>
  <si>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</si>
  <si>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</si>
  <si>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</si>
  <si>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</si>
  <si>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</si>
  <si>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</si>
  <si>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</si>
  <si>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</si>
  <si>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</si>
  <si>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</si>
  <si>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</si>
  <si>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</si>
  <si>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</si>
  <si>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</si>
  <si>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</si>
  <si>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</si>
  <si>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</si>
  <si>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</si>
  <si>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</si>
  <si>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</si>
  <si>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</si>
  <si>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</si>
  <si>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</si>
  <si>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</si>
  <si>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</si>
  <si>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</si>
  <si>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</si>
  <si>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</si>
  <si>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</si>
  <si>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</si>
  <si>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</si>
  <si>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</si>
  <si>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</si>
  <si>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</si>
  <si>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</si>
  <si>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</si>
  <si>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</si>
  <si>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</si>
  <si>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</si>
  <si>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</si>
  <si>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</si>
  <si>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</si>
  <si>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</si>
  <si>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</si>
  <si>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</si>
  <si>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</si>
  <si>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</si>
  <si>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</si>
  <si>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</si>
  <si>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</si>
  <si>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</si>
  <si>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</si>
  <si>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</si>
  <si>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</si>
  <si>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</si>
  <si>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</si>
  <si>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</si>
  <si>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</si>
  <si>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</si>
  <si>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</si>
  <si>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</si>
  <si>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</si>
  <si>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</si>
  <si>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</si>
  <si>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</si>
  <si>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</si>
  <si>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</si>
  <si>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</si>
  <si>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</si>
  <si>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</si>
  <si>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</si>
  <si>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</si>
  <si>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</si>
  <si>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</si>
  <si>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</si>
  <si>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</si>
  <si>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</si>
  <si>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</si>
  <si>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</si>
  <si>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</si>
  <si>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</si>
  <si>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</si>
  <si>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</si>
  <si>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</si>
  <si>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</si>
  <si>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</si>
  <si>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</si>
  <si>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</si>
  <si>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</si>
  <si>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</si>
  <si>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</si>
  <si>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</si>
  <si>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</si>
  <si>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</si>
  <si>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</si>
  <si>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</si>
  <si>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</si>
  <si>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</si>
  <si>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</si>
  <si>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</si>
  <si>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</si>
  <si>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</si>
  <si>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</si>
  <si>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</si>
  <si>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</si>
  <si>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</si>
  <si>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</si>
  <si>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</si>
  <si>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</si>
  <si>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</si>
  <si>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</si>
  <si>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</si>
  <si>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</si>
  <si>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</si>
  <si>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</si>
  <si>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</si>
  <si>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</si>
  <si>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</si>
  <si>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</si>
  <si>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</si>
  <si>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</si>
  <si>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</si>
  <si>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</si>
  <si>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</si>
  <si>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</si>
  <si>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</si>
  <si>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</si>
  <si>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</si>
  <si>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</si>
  <si>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</si>
  <si>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</si>
  <si>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</si>
  <si>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</si>
  <si>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</si>
  <si>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</si>
  <si>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</si>
  <si>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</si>
  <si>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</si>
  <si>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</si>
  <si>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</si>
  <si>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</si>
  <si>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</si>
  <si>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</si>
  <si>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</si>
  <si>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</si>
  <si>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</si>
  <si>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</si>
  <si>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</si>
  <si>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</si>
  <si>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</si>
  <si>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</si>
  <si>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</si>
  <si>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</si>
  <si>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</si>
  <si>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</si>
  <si>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</si>
  <si>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</si>
  <si>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</si>
  <si>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</si>
  <si>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</si>
  <si>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</si>
  <si>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</si>
  <si>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</si>
  <si>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</si>
  <si>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</si>
  <si>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</si>
  <si>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</si>
  <si>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</si>
  <si>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</si>
  <si>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</si>
  <si>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</si>
  <si>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</si>
  <si>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</si>
  <si>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</si>
  <si>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</si>
  <si>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</si>
  <si>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</si>
  <si>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</si>
  <si>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</si>
  <si>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</si>
  <si>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</si>
  <si>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</si>
  <si>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</si>
  <si>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</si>
  <si>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</si>
  <si>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</si>
  <si>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</si>
  <si>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</si>
  <si>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</si>
  <si>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</si>
  <si>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</si>
  <si>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</si>
  <si>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</si>
  <si>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</si>
  <si>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</si>
  <si>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</si>
  <si>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</si>
  <si>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</si>
  <si>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</si>
  <si>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</si>
  <si>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</si>
  <si>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</si>
  <si>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</si>
  <si>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</si>
  <si>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</si>
  <si>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</si>
  <si>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</si>
  <si>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</si>
  <si>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</si>
  <si>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</si>
  <si>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</si>
  <si>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</si>
  <si>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</si>
  <si>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</si>
  <si>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</si>
  <si>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</si>
  <si>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</si>
  <si>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</si>
  <si>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</si>
  <si>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</si>
  <si>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</si>
  <si>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</si>
  <si>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</si>
  <si>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</si>
  <si>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</si>
  <si>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</si>
  <si>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</si>
  <si>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</si>
  <si>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</si>
  <si>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</si>
  <si>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</si>
  <si>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</si>
  <si>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</si>
  <si>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</si>
  <si>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</si>
  <si>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</si>
  <si>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</si>
  <si>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</si>
  <si>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</si>
  <si>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</si>
  <si>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</si>
  <si>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</si>
  <si>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</si>
  <si>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</si>
  <si>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</si>
  <si>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</si>
  <si>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</si>
  <si>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</si>
  <si>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</si>
  <si>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</si>
  <si>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</si>
  <si>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</si>
  <si>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</si>
  <si>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</si>
  <si>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</si>
  <si>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</si>
  <si>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</si>
  <si>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</si>
  <si>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</si>
  <si>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</si>
  <si>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</si>
  <si>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</si>
  <si>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</si>
  <si>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</si>
  <si>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</si>
  <si>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</si>
  <si>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</si>
  <si>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</si>
  <si>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</si>
  <si>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</si>
  <si>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</si>
  <si>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</si>
  <si>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</si>
  <si>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</si>
  <si>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</si>
  <si>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</si>
  <si>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</si>
  <si>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</si>
  <si>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</si>
  <si>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</si>
  <si>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</si>
  <si>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</si>
  <si>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</si>
  <si>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</si>
  <si>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</si>
  <si>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</si>
  <si>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</si>
  <si>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</si>
  <si>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</si>
  <si>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</si>
  <si>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</si>
  <si>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</si>
  <si>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</si>
  <si>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</si>
  <si>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</si>
  <si>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</si>
  <si>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</si>
  <si>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</si>
  <si>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</si>
  <si>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</si>
  <si>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</si>
  <si>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</si>
  <si>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</si>
  <si>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</si>
  <si>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</si>
  <si>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</si>
  <si>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</si>
  <si>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</si>
  <si>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</si>
  <si>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</si>
  <si>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</si>
  <si>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</si>
  <si>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</si>
  <si>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</si>
  <si>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</si>
  <si>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</si>
  <si>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</si>
  <si>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</si>
  <si>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</si>
  <si>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</si>
  <si>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</si>
  <si>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</si>
  <si>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</si>
  <si>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</si>
  <si>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</si>
  <si>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</si>
  <si>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</si>
  <si>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</si>
  <si>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</si>
  <si>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</si>
  <si>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</si>
  <si>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</si>
  <si>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</si>
  <si>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</si>
  <si>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</si>
  <si>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</si>
  <si>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</si>
  <si>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</si>
  <si>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</si>
  <si>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</si>
  <si>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</si>
  <si>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</si>
  <si>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</si>
  <si>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</si>
  <si>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</si>
  <si>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</si>
  <si>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</si>
  <si>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</si>
  <si>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</si>
  <si>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</si>
  <si>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</si>
  <si>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</si>
  <si>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</si>
  <si>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</si>
  <si>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</si>
  <si>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</si>
  <si>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</si>
  <si>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</si>
  <si>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</si>
  <si>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</si>
  <si>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</si>
  <si>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</si>
  <si>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</si>
  <si>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</si>
  <si>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</si>
  <si>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</si>
  <si>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</si>
  <si>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</si>
  <si>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</si>
  <si>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</si>
  <si>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</si>
  <si>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</si>
  <si>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</si>
  <si>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</si>
  <si>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</si>
  <si>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</si>
  <si>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</si>
  <si>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</si>
  <si>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</si>
  <si>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</si>
  <si>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</si>
  <si>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</si>
  <si>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</si>
  <si>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</si>
  <si>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</si>
  <si>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</si>
  <si>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</si>
  <si>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</si>
  <si>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</si>
  <si>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</si>
  <si>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</si>
  <si>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</si>
  <si>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</si>
  <si>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</si>
  <si>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</si>
  <si>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</si>
  <si>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</si>
  <si>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</si>
  <si>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</si>
  <si>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</si>
  <si>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</si>
  <si>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</si>
  <si>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</si>
  <si>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</si>
  <si>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</si>
  <si>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</si>
  <si>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</si>
  <si>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</si>
  <si>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</si>
  <si>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</si>
  <si>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</si>
  <si>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</si>
  <si>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</si>
  <si>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</si>
  <si>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</si>
  <si>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</si>
  <si>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</si>
  <si>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</si>
  <si>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</si>
  <si>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</si>
  <si>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</si>
  <si>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</si>
  <si>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</si>
  <si>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</si>
  <si>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</si>
  <si>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</si>
  <si>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</si>
  <si>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</si>
  <si>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</si>
  <si>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</si>
  <si>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</si>
  <si>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</si>
  <si>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</si>
  <si>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</si>
  <si>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</si>
  <si>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</si>
  <si>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</si>
  <si>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</si>
  <si>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</si>
  <si>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</si>
  <si>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</si>
  <si>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</si>
  <si>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</si>
  <si>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</si>
  <si>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</si>
  <si>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</si>
  <si>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</si>
  <si>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</si>
  <si>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</si>
  <si>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</si>
  <si>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</si>
  <si>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</si>
  <si>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</si>
  <si>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</si>
  <si>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</si>
  <si>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</si>
  <si>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</si>
  <si>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</si>
  <si>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</si>
  <si>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</si>
  <si>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</si>
  <si>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</si>
  <si>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</si>
  <si>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</si>
  <si>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</si>
  <si>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</si>
  <si>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</si>
  <si>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</si>
  <si>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</si>
  <si>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</si>
  <si>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</si>
  <si>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</si>
  <si>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</si>
  <si>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</si>
  <si>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</si>
  <si>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</si>
  <si>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</si>
  <si>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</si>
  <si>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</si>
  <si>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</si>
  <si>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</si>
  <si>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</si>
  <si>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</si>
  <si>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</si>
  <si>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</si>
  <si>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</si>
  <si>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</si>
  <si>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</si>
  <si>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</si>
  <si>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</si>
  <si>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</si>
  <si>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</si>
  <si>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</si>
  <si>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</si>
  <si>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</si>
  <si>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</si>
  <si>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</si>
  <si>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</si>
  <si>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</si>
  <si>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</si>
  <si>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</si>
  <si>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</si>
  <si>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</si>
  <si>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</si>
  <si>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</si>
  <si>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</si>
  <si>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</si>
  <si>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</si>
  <si>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</si>
  <si>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</si>
  <si>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</si>
  <si>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</si>
  <si>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</si>
  <si>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</si>
  <si>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</si>
  <si>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</si>
  <si>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</si>
  <si>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</si>
  <si>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</si>
  <si>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</si>
  <si>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</si>
  <si>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</si>
  <si>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</si>
  <si>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</si>
  <si>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</si>
  <si>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</si>
  <si>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</si>
  <si>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</si>
  <si>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</si>
  <si>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</si>
  <si>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</si>
  <si>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</si>
  <si>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</si>
  <si>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</si>
  <si>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</si>
  <si>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</si>
  <si>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</si>
  <si>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</si>
  <si>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</si>
  <si>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</si>
  <si>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</si>
  <si>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</si>
  <si>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</si>
  <si>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</si>
  <si>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</si>
  <si>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</si>
  <si>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</si>
  <si>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</si>
  <si>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</si>
  <si>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</si>
  <si>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</si>
  <si>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</si>
  <si>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</si>
  <si>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</si>
  <si>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</si>
  <si>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</si>
  <si>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</si>
  <si>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</si>
  <si>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</si>
  <si>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</si>
  <si>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</si>
  <si>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</si>
  <si>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</si>
  <si>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</si>
  <si>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</si>
  <si>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</si>
  <si>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</si>
  <si>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</si>
  <si>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</si>
  <si>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</si>
  <si>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</si>
  <si>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</si>
  <si>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</si>
  <si>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</si>
  <si>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</si>
  <si>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</si>
  <si>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</si>
  <si>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</si>
  <si>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</si>
  <si>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</si>
  <si>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</si>
  <si>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</si>
  <si>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</si>
  <si>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</si>
  <si>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</si>
  <si>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</si>
  <si>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</si>
  <si>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</si>
  <si>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</si>
  <si>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</si>
  <si>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</si>
  <si>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</si>
  <si>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</si>
  <si>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</si>
  <si>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</si>
  <si>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</si>
  <si>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</si>
  <si>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</si>
  <si>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</si>
  <si>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</si>
  <si>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</si>
  <si>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</si>
  <si>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</si>
  <si>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</si>
  <si>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</si>
  <si>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</si>
  <si>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</si>
  <si>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</si>
  <si>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</si>
  <si>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</si>
  <si>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</si>
  <si>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</si>
  <si>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</si>
  <si>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</si>
  <si>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</si>
  <si>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</si>
  <si>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</si>
  <si>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</si>
  <si>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</si>
  <si>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</si>
  <si>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</si>
  <si>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</si>
  <si>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</si>
  <si>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</si>
  <si>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</si>
  <si>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</si>
  <si>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</si>
  <si>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</si>
  <si>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</si>
  <si>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</si>
  <si>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</si>
  <si>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</si>
  <si>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</si>
  <si>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</si>
  <si>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</si>
  <si>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</si>
  <si>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</si>
  <si>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</si>
  <si>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</si>
  <si>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</si>
  <si>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</si>
  <si>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</si>
  <si>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</si>
  <si>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</si>
  <si>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</si>
  <si>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</si>
  <si>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</si>
  <si>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</si>
  <si>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</si>
  <si>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</si>
  <si>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</si>
  <si>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</si>
  <si>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</si>
  <si>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</si>
  <si>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</si>
  <si>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</si>
  <si>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</si>
  <si>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</si>
  <si>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</si>
  <si>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</si>
  <si>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</si>
  <si>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</si>
  <si>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</si>
  <si>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</si>
  <si>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</si>
  <si>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</si>
  <si>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</si>
  <si>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</si>
  <si>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</si>
  <si>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</si>
  <si>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</si>
  <si>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</si>
  <si>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</si>
  <si>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</si>
  <si>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</si>
  <si>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</si>
  <si>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</si>
  <si>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</si>
  <si>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</si>
  <si>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</si>
  <si>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</si>
  <si>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</si>
  <si>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</si>
  <si>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</si>
  <si>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</si>
  <si>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</si>
  <si>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</si>
  <si>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</si>
  <si>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</si>
  <si>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</si>
  <si>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</si>
  <si>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</si>
  <si>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</si>
  <si>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</si>
  <si>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</si>
  <si>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</si>
  <si>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</si>
  <si>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</si>
  <si>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</si>
  <si>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</si>
  <si>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</si>
  <si>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</si>
  <si>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</si>
  <si>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</si>
  <si>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</si>
  <si>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</si>
  <si>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</si>
  <si>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</si>
  <si>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</si>
  <si>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</si>
  <si>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</si>
  <si>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</si>
  <si>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</si>
  <si>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</si>
  <si>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</si>
  <si>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</si>
  <si>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</si>
  <si>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</si>
  <si>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</si>
  <si>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</si>
  <si>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</si>
  <si>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</si>
  <si>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</si>
  <si>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</si>
  <si>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</si>
  <si>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</si>
  <si>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</si>
  <si>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</si>
  <si>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</si>
  <si>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</si>
  <si>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</si>
  <si>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</si>
  <si>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</si>
  <si>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</si>
  <si>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</si>
  <si>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</si>
  <si>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</si>
  <si>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</si>
  <si>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</si>
  <si>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</si>
  <si>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</si>
  <si>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</si>
  <si>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</si>
  <si>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</si>
  <si>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</si>
  <si>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</si>
  <si>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</si>
  <si>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</si>
  <si>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</si>
  <si>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</si>
  <si>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</si>
  <si>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</si>
  <si>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</si>
  <si>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</si>
  <si>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</si>
  <si>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</si>
  <si>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</si>
  <si>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</si>
  <si>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</si>
  <si>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</si>
  <si>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</si>
  <si>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</si>
  <si>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</si>
  <si>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</si>
  <si>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</si>
  <si>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</si>
  <si>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</si>
  <si>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</si>
  <si>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</si>
  <si>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</si>
  <si>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</si>
  <si>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</si>
  <si>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</si>
  <si>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</si>
  <si>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</si>
  <si>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</si>
  <si>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</si>
  <si>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</si>
  <si>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</si>
  <si>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</si>
  <si>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</si>
  <si>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</si>
  <si>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</si>
  <si>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</si>
  <si>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</si>
  <si>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</si>
  <si>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</si>
  <si>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</si>
  <si>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</si>
  <si>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</si>
  <si>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</si>
  <si>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</si>
  <si>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</si>
  <si>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</si>
  <si>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</si>
  <si>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</si>
  <si>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</si>
  <si>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</si>
  <si>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</si>
  <si>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</si>
  <si>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</si>
  <si>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</si>
  <si>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</si>
  <si>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</si>
  <si>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</si>
  <si>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</si>
  <si>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</si>
  <si>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</si>
  <si>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</si>
  <si>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</si>
  <si>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</si>
  <si>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</si>
  <si>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</si>
  <si>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</si>
  <si>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</si>
  <si>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</si>
  <si>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</si>
  <si>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</si>
  <si>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</si>
  <si>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</si>
  <si>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</si>
  <si>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</si>
  <si>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</si>
  <si>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</si>
  <si>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</si>
  <si>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</si>
  <si>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</si>
  <si>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</si>
  <si>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</si>
  <si>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</si>
  <si>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</si>
  <si>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</si>
  <si>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</si>
  <si>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</si>
  <si>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</si>
  <si>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</si>
  <si>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</si>
  <si>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</si>
  <si>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</si>
  <si>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</si>
  <si>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</si>
  <si>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</si>
  <si>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</si>
  <si>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</si>
  <si>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</si>
  <si>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</si>
  <si>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</si>
  <si>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</si>
  <si>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</si>
  <si>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</si>
  <si>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</si>
  <si>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</si>
  <si>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</si>
  <si>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</si>
  <si>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</si>
  <si>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</si>
  <si>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</si>
  <si>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</si>
  <si>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</si>
  <si>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</si>
  <si>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</si>
  <si>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</si>
  <si>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</si>
  <si>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</si>
  <si>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</si>
  <si>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</si>
  <si>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</si>
  <si>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</si>
  <si>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</si>
  <si>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</si>
  <si>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</si>
  <si>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</si>
  <si>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</si>
  <si>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</si>
  <si>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</si>
  <si>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</si>
  <si>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</si>
  <si>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</si>
  <si>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</si>
  <si>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</si>
  <si>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</si>
  <si>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</si>
  <si>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</si>
  <si>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</si>
  <si>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</si>
  <si>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</si>
  <si>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</si>
  <si>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</si>
  <si>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</si>
  <si>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</si>
  <si>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</si>
  <si>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</si>
  <si>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</si>
  <si>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</si>
  <si>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</si>
  <si>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</si>
  <si>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</si>
  <si>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</si>
  <si>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</si>
  <si>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</si>
  <si>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</si>
  <si>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</si>
  <si>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</si>
  <si>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</si>
  <si>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</si>
  <si>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</si>
  <si>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</si>
  <si>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</si>
  <si>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</si>
  <si>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</si>
  <si>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</si>
  <si>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</si>
  <si>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</si>
  <si>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</si>
  <si>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</si>
  <si>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</si>
  <si>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</si>
  <si>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</si>
  <si>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</si>
  <si>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</si>
  <si>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</si>
  <si>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</si>
  <si>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</si>
  <si>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</si>
  <si>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</si>
  <si>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</si>
  <si>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</si>
  <si>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</si>
  <si>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</si>
  <si>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</si>
  <si>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</si>
  <si>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</si>
  <si>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</si>
  <si>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</si>
  <si>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</si>
  <si>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</si>
  <si>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</si>
  <si>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</si>
  <si>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</si>
  <si>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</si>
  <si>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</si>
  <si>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</si>
  <si>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</si>
  <si>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</si>
  <si>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</si>
  <si>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</si>
  <si>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</si>
  <si>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</si>
  <si>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</si>
  <si>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</si>
  <si>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</si>
  <si>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</si>
  <si>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</si>
  <si>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</si>
  <si>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</si>
  <si>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</si>
  <si>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</si>
  <si>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</si>
  <si>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</si>
  <si>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</si>
  <si>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</si>
  <si>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</si>
  <si>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</si>
  <si>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</si>
  <si>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</si>
  <si>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</si>
  <si>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</si>
  <si>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</si>
  <si>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</si>
  <si>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</si>
  <si>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</si>
  <si>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</si>
  <si>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</si>
  <si>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</si>
  <si>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</si>
  <si>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</si>
  <si>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</si>
  <si>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</si>
  <si>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</si>
  <si>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</si>
  <si>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</si>
  <si>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</si>
  <si>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</si>
  <si>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</si>
  <si>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</si>
  <si>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</si>
  <si>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</si>
  <si>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</si>
  <si>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</si>
  <si>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</si>
  <si>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</si>
  <si>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</si>
  <si>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</si>
  <si>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</si>
  <si>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</si>
  <si>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</si>
  <si>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</si>
  <si>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</si>
  <si>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</si>
  <si>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</si>
  <si>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</si>
  <si>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</si>
  <si>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</si>
  <si>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</si>
  <si>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</si>
  <si>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</si>
  <si>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</si>
  <si>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</si>
  <si>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</si>
  <si>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</si>
  <si>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</si>
  <si>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</si>
  <si>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</si>
  <si>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</si>
  <si>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</si>
  <si>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</si>
  <si>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</si>
  <si>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</si>
  <si>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</si>
  <si>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</si>
  <si>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</si>
  <si>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</si>
  <si>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</si>
  <si>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</si>
  <si>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</si>
  <si>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</si>
  <si>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</si>
  <si>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</si>
  <si>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</si>
  <si>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</si>
  <si>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</si>
  <si>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</si>
  <si>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</si>
  <si>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</si>
  <si>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</si>
  <si>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</si>
  <si>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</si>
  <si>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</si>
  <si>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</si>
  <si>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</si>
  <si>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</si>
  <si>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</si>
  <si>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</si>
  <si>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</si>
  <si>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</si>
  <si>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</si>
  <si>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</si>
  <si>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</si>
  <si>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</si>
  <si>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</si>
  <si>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</si>
  <si>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</si>
  <si>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</si>
  <si>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</si>
  <si>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</si>
  <si>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</si>
  <si>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</si>
  <si>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</si>
  <si>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</si>
  <si>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</si>
  <si>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</si>
  <si>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</si>
  <si>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</si>
  <si>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</si>
  <si>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</si>
  <si>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</si>
  <si>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</si>
  <si>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</si>
  <si>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</si>
  <si>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</si>
  <si>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</si>
  <si>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</si>
  <si>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</si>
  <si>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</si>
  <si>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</si>
  <si>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</si>
  <si>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</si>
  <si>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</si>
  <si>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</si>
  <si>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</si>
  <si>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</si>
  <si>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</si>
  <si>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</si>
  <si>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</si>
  <si>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</si>
  <si>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</si>
  <si>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</si>
  <si>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</si>
  <si>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</si>
  <si>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</si>
  <si>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</si>
  <si>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</si>
  <si>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</si>
  <si>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</si>
  <si>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</si>
  <si>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</si>
  <si>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</si>
  <si>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</si>
  <si>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</si>
  <si>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</si>
  <si>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</si>
  <si>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</si>
  <si>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</si>
  <si>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</si>
  <si>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</si>
  <si>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</si>
  <si>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</si>
  <si>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</si>
  <si>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</si>
  <si>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</si>
  <si>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</si>
  <si>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</si>
  <si>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</si>
  <si>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</si>
  <si>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</si>
  <si>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</si>
  <si>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</si>
  <si>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</si>
  <si>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</si>
  <si>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</si>
  <si>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</si>
  <si>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</si>
  <si>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</si>
  <si>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</si>
  <si>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</si>
  <si>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</si>
  <si>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</si>
  <si>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</si>
  <si>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</si>
  <si>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</si>
  <si>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</si>
  <si>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</si>
  <si>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</si>
  <si>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</si>
  <si>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</si>
  <si>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</si>
  <si>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</si>
  <si>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</si>
  <si>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</si>
  <si>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</si>
  <si>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</si>
  <si>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</si>
  <si>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</si>
  <si>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</si>
  <si>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</si>
  <si>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</si>
  <si>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</si>
  <si>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</si>
  <si>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</si>
  <si>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</si>
  <si>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</si>
  <si>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</si>
  <si>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</si>
  <si>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</si>
  <si>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</si>
  <si>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</si>
  <si>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</si>
  <si>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</si>
  <si>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</si>
  <si>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</si>
  <si>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</si>
  <si>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</si>
  <si>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</si>
  <si>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</si>
  <si>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</si>
  <si>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</si>
  <si>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</si>
  <si>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</si>
  <si>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</si>
  <si>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</si>
  <si>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</si>
  <si>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</si>
  <si>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</si>
  <si>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</si>
  <si>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</si>
  <si>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</si>
  <si>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</si>
  <si>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</si>
  <si>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</si>
  <si>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</si>
  <si>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</si>
  <si>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</si>
  <si>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</si>
  <si>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</si>
  <si>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</si>
  <si>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</si>
  <si>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</si>
  <si>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</si>
  <si>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</si>
  <si>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</si>
  <si>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</si>
  <si>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</si>
  <si>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</si>
  <si>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</si>
  <si>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</si>
  <si>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</si>
  <si>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</si>
  <si>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</si>
  <si>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</si>
  <si>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</si>
  <si>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</si>
  <si>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</si>
  <si>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</si>
  <si>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</si>
  <si>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</si>
  <si>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</si>
  <si>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</si>
  <si>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</si>
  <si>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</si>
  <si>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</si>
  <si>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</si>
  <si>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</si>
  <si>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</si>
  <si>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</si>
  <si>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</si>
  <si>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</si>
  <si>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</si>
  <si>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</si>
  <si>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</si>
  <si>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</si>
  <si>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</si>
  <si>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</si>
  <si>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</si>
  <si>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</si>
  <si>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</si>
  <si>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</si>
  <si>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</si>
  <si>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</si>
  <si>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</si>
  <si>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</si>
  <si>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</si>
  <si>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</si>
  <si>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</si>
  <si>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</si>
  <si>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</si>
  <si>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</si>
  <si>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</si>
  <si>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</si>
  <si>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</si>
  <si>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</si>
  <si>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</si>
  <si>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</si>
  <si>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</si>
  <si>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</si>
  <si>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</si>
  <si>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</si>
  <si>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</si>
  <si>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</si>
  <si>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</si>
  <si>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</si>
  <si>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</si>
  <si>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</si>
  <si>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</si>
  <si>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</si>
  <si>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</si>
  <si>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</si>
  <si>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</si>
  <si>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</si>
  <si>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</si>
  <si>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</si>
  <si>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</si>
  <si>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</si>
  <si>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</si>
  <si>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</si>
  <si>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</si>
  <si>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</si>
  <si>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</si>
  <si>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</si>
  <si>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</si>
  <si>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</si>
  <si>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</si>
  <si>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</si>
  <si>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</si>
  <si>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</si>
  <si>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</si>
  <si>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</si>
  <si>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</si>
  <si>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</si>
  <si>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</si>
  <si>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</si>
  <si>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</si>
  <si>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</si>
  <si>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</si>
  <si>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</si>
  <si>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</si>
  <si>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</si>
  <si>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</si>
  <si>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</si>
  <si>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</si>
  <si>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</si>
  <si>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</si>
  <si>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</si>
  <si>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</si>
  <si>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</si>
  <si>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</si>
  <si>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</si>
  <si>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</si>
  <si>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</si>
  <si>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</si>
  <si>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</si>
  <si>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</si>
  <si>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</si>
  <si>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</si>
  <si>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</si>
  <si>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</si>
  <si>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</si>
  <si>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</si>
  <si>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</si>
  <si>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</si>
  <si>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</si>
  <si>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</si>
  <si>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</si>
  <si>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</si>
  <si>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</si>
  <si>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</si>
  <si>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</si>
  <si>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</si>
  <si>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</si>
  <si>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</si>
  <si>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</si>
  <si>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</si>
  <si>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</si>
  <si>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</si>
  <si>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</si>
  <si>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</si>
  <si>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</si>
  <si>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</si>
  <si>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</si>
  <si>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</si>
  <si>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</si>
  <si>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</si>
  <si>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</si>
  <si>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</si>
  <si>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</si>
  <si>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</si>
  <si>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</si>
  <si>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</si>
  <si>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</si>
  <si>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</si>
  <si>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</si>
  <si>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</si>
  <si>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</si>
  <si>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</si>
  <si>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</si>
  <si>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</si>
  <si>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</si>
  <si>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</si>
  <si>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</si>
  <si>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</si>
  <si>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</si>
  <si>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</si>
  <si>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</si>
  <si>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</si>
  <si>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</si>
  <si>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</si>
  <si>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</si>
  <si>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</si>
  <si>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</si>
  <si>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</si>
  <si>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</si>
  <si>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</si>
  <si>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</si>
  <si>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</si>
  <si>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</si>
  <si>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</si>
  <si>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</si>
  <si>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</si>
  <si>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</si>
  <si>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</si>
  <si>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</si>
  <si>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</si>
  <si>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</si>
  <si>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</si>
  <si>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</si>
  <si>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</si>
  <si>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</si>
  <si>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</si>
  <si>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</si>
  <si>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</si>
  <si>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</si>
  <si>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</si>
  <si>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</si>
  <si>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</si>
  <si>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</si>
  <si>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</si>
  <si>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</si>
  <si>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</si>
  <si>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</si>
  <si>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</si>
  <si>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</si>
  <si>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</si>
  <si>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</si>
  <si>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</si>
  <si>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</si>
  <si>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</si>
  <si>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</si>
  <si>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</si>
  <si>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</si>
  <si>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</si>
  <si>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</si>
  <si>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</si>
  <si>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</si>
  <si>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</si>
  <si>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</si>
  <si>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</si>
  <si>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</si>
  <si>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</si>
  <si>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</si>
  <si>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</si>
  <si>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</si>
  <si>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</si>
  <si>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</si>
  <si>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</si>
  <si>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</si>
  <si>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</si>
  <si>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</si>
  <si>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</si>
  <si>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</si>
  <si>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</si>
  <si>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</si>
  <si>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</si>
  <si>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</si>
  <si>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</si>
  <si>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</si>
  <si>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</si>
  <si>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</si>
  <si>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</si>
  <si>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</si>
  <si>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</si>
  <si>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</si>
  <si>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</si>
  <si>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</si>
  <si>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</si>
  <si>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</si>
  <si>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</si>
  <si>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</si>
  <si>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</si>
  <si>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</si>
  <si>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</si>
  <si>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</si>
  <si>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</si>
  <si>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</si>
  <si>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</si>
  <si>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</si>
  <si>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</si>
  <si>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</si>
  <si>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</si>
  <si>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</si>
  <si>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</si>
  <si>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</si>
  <si>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</si>
  <si>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</si>
  <si>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</si>
  <si>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</si>
  <si>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</si>
  <si>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</si>
  <si>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</si>
  <si>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</si>
  <si>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</si>
  <si>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</si>
  <si>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</si>
  <si>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</si>
  <si>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</si>
  <si>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</si>
  <si>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</si>
  <si>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</si>
  <si>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</si>
  <si>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</si>
  <si>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</si>
  <si>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</si>
  <si>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</si>
  <si>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</si>
  <si>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</si>
  <si>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</si>
  <si>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</si>
  <si>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</si>
  <si>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</si>
  <si>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</si>
  <si>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</si>
  <si>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</si>
  <si>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</si>
  <si>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</si>
  <si>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</si>
  <si>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</si>
  <si>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</si>
  <si>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</si>
  <si>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</si>
  <si>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</si>
  <si>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</si>
  <si>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</si>
  <si>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</si>
  <si>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</si>
  <si>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</si>
  <si>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</si>
  <si>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</si>
  <si>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</si>
  <si>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</si>
  <si>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</si>
  <si>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</si>
  <si>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</si>
  <si>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</si>
  <si>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</si>
  <si>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</si>
  <si>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</si>
  <si>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</si>
  <si>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</si>
  <si>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</si>
  <si>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</si>
  <si>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</si>
  <si>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</si>
  <si>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</si>
  <si>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</si>
  <si>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</si>
  <si>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</si>
  <si>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</si>
  <si>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</si>
  <si>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</si>
  <si>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</si>
  <si>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</si>
  <si>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</si>
  <si>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</si>
  <si>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</si>
  <si>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</si>
  <si>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</si>
  <si>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</si>
  <si>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</si>
  <si>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</si>
  <si>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</si>
  <si>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</si>
  <si>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</si>
  <si>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</si>
  <si>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</si>
  <si>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</si>
  <si>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</si>
  <si>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</si>
  <si>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</si>
  <si>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</si>
  <si>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</si>
  <si>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</si>
  <si>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</si>
  <si>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</si>
  <si>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</si>
  <si>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</si>
  <si>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</si>
  <si>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</si>
  <si>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</si>
  <si>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</si>
  <si>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</si>
  <si>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</si>
  <si>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</si>
  <si>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</si>
  <si>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</si>
  <si>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</si>
  <si>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</si>
  <si>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</si>
  <si>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</si>
  <si>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</si>
  <si>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</si>
  <si>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</si>
  <si>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</si>
  <si>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</si>
  <si>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</si>
  <si>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</si>
  <si>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</si>
  <si>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</si>
  <si>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</si>
  <si>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</si>
  <si>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</si>
  <si>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</si>
  <si>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</si>
  <si>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</si>
  <si>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</si>
  <si>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</si>
  <si>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</si>
  <si>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</si>
  <si>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</si>
  <si>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</si>
  <si>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</si>
  <si>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</si>
  <si>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</si>
  <si>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</si>
  <si>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</si>
  <si>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</si>
  <si>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</si>
  <si>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</si>
  <si>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</si>
  <si>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</si>
  <si>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</si>
  <si>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</si>
  <si>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</si>
  <si>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</si>
  <si>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</si>
  <si>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</si>
  <si>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</si>
  <si>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</si>
  <si>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</si>
  <si>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</si>
  <si>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</si>
  <si>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</si>
  <si>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</si>
  <si>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</si>
  <si>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</si>
  <si>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</si>
  <si>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</si>
  <si>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</si>
  <si>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</si>
  <si>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</si>
  <si>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</si>
  <si>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</si>
  <si>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</si>
  <si>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</si>
  <si>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</si>
  <si>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</si>
  <si>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</si>
  <si>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</si>
  <si>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</si>
  <si>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</si>
  <si>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</si>
  <si>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</si>
  <si>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</si>
  <si>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</si>
  <si>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</si>
  <si>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</si>
  <si>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</si>
  <si>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</si>
  <si>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</si>
  <si>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</si>
  <si>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</si>
  <si>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</si>
  <si>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</si>
  <si>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</si>
  <si>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</si>
  <si>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</si>
  <si>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</si>
  <si>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</si>
  <si>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</si>
  <si>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</si>
  <si>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</si>
  <si>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</si>
  <si>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</si>
  <si>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</si>
  <si>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</si>
  <si>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</si>
  <si>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</si>
  <si>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</si>
  <si>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</si>
  <si>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</si>
  <si>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</si>
  <si>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</si>
  <si>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</si>
  <si>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</si>
  <si>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</si>
  <si>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</si>
  <si>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</si>
  <si>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</si>
  <si>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</si>
  <si>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</si>
  <si>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</si>
  <si>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</si>
  <si>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</si>
  <si>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</si>
  <si>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</si>
  <si>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</si>
  <si>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</si>
  <si>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</si>
  <si>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</si>
  <si>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</si>
  <si>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</si>
  <si>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</si>
  <si>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</si>
  <si>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</si>
  <si>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</si>
  <si>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</si>
  <si>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</si>
  <si>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</si>
  <si>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</si>
  <si>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</si>
  <si>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</si>
  <si>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</si>
  <si>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</si>
  <si>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</si>
  <si>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</si>
  <si>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</si>
  <si>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</si>
  <si>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</si>
  <si>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</si>
  <si>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</si>
  <si>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</si>
  <si>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</si>
  <si>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</si>
  <si>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</si>
  <si>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</si>
  <si>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</si>
  <si>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</si>
  <si>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</si>
  <si>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</si>
  <si>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</si>
  <si>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</si>
  <si>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</si>
  <si>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</si>
  <si>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</si>
  <si>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</si>
  <si>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</si>
  <si>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</si>
  <si>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</si>
  <si>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</si>
  <si>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</si>
  <si>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</si>
  <si>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</si>
  <si>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</si>
  <si>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</si>
  <si>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</si>
  <si>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</si>
  <si>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</si>
  <si>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</si>
  <si>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</si>
  <si>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</si>
  <si>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</si>
  <si>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</si>
  <si>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</si>
  <si>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</si>
  <si>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</si>
  <si>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</si>
  <si>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</si>
  <si>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</si>
  <si>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</si>
  <si>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</si>
  <si>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</si>
  <si>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</si>
  <si>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</si>
  <si>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</si>
  <si>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</si>
  <si>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</si>
  <si>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</si>
  <si>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</si>
  <si>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</si>
  <si>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</si>
  <si>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</si>
  <si>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</si>
  <si>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</si>
  <si>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</si>
  <si>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</si>
  <si>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</si>
  <si>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</si>
  <si>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</si>
  <si>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</si>
  <si>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</si>
  <si>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</si>
  <si>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</si>
  <si>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</si>
  <si>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</si>
  <si>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</si>
  <si>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</si>
  <si>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</si>
  <si>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</si>
  <si>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</si>
  <si>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</si>
  <si>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</si>
  <si>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</si>
  <si>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</si>
  <si>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</si>
  <si>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</si>
  <si>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</si>
  <si>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</si>
  <si>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</si>
  <si>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</si>
  <si>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</si>
  <si>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</si>
  <si>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</si>
  <si>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</si>
  <si>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</si>
  <si>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</si>
  <si>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</si>
  <si>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</si>
  <si>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</si>
  <si>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</si>
  <si>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</si>
  <si>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</si>
  <si>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</si>
  <si>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</si>
  <si>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</si>
  <si>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</si>
  <si>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</si>
  <si>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</si>
  <si>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</si>
  <si>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</si>
  <si>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</si>
  <si>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</si>
  <si>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</si>
  <si>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</si>
  <si>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</si>
  <si>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</si>
  <si>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</si>
  <si>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</si>
  <si>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</si>
  <si>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</si>
  <si>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</si>
  <si>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</si>
  <si>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</si>
  <si>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</si>
  <si>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</si>
  <si>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</si>
  <si>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</si>
  <si>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</si>
  <si>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</si>
  <si>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</si>
  <si>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</si>
  <si>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</si>
  <si>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</si>
  <si>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</si>
  <si>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</si>
  <si>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</si>
  <si>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</si>
  <si>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</si>
  <si>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</si>
  <si>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</si>
  <si>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</si>
  <si>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</si>
  <si>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</si>
  <si>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</si>
  <si>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</si>
  <si>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</si>
  <si>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</si>
  <si>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</si>
  <si>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</si>
  <si>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</si>
  <si>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</si>
  <si>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</si>
  <si>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</si>
  <si>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</si>
  <si>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</si>
  <si>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</si>
  <si>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</si>
  <si>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</si>
  <si>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</si>
  <si>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</si>
  <si>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</si>
  <si>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</si>
  <si>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</si>
  <si>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</si>
  <si>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</si>
  <si>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</si>
  <si>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</si>
  <si>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</si>
  <si>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</si>
  <si>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</si>
  <si>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</si>
  <si>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</si>
  <si>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</si>
  <si>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</si>
  <si>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</si>
  <si>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</si>
  <si>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</si>
  <si>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</si>
  <si>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</si>
  <si>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</si>
  <si>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</si>
  <si>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</si>
  <si>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</si>
  <si>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</si>
  <si>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</si>
  <si>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</si>
  <si>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</si>
  <si>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</si>
  <si>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</si>
  <si>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</si>
  <si>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</si>
  <si>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</si>
  <si>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</si>
  <si>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</si>
  <si>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</si>
  <si>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</si>
  <si>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</si>
  <si>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</si>
  <si>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</si>
  <si>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</si>
  <si>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</si>
  <si>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</si>
  <si>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</si>
  <si>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</si>
  <si>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</si>
  <si>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</si>
  <si>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</si>
  <si>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</si>
  <si>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</si>
  <si>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</si>
  <si>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</si>
  <si>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</si>
  <si>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</si>
  <si>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</si>
  <si>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</si>
  <si>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</si>
  <si>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</si>
  <si>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</si>
  <si>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</si>
  <si>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</si>
  <si>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</si>
  <si>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</si>
  <si>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</si>
  <si>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</si>
  <si>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</si>
  <si>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</si>
  <si>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</si>
  <si>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</si>
  <si>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</si>
  <si>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</si>
  <si>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</si>
  <si>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</si>
  <si>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</si>
  <si>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</si>
  <si>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</si>
  <si>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</si>
  <si>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</si>
  <si>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</si>
  <si>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</si>
  <si>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</si>
  <si>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</si>
  <si>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</si>
  <si>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</si>
  <si>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</si>
  <si>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</si>
  <si>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</si>
  <si>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</si>
  <si>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</si>
  <si>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</si>
  <si>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</si>
  <si>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</si>
  <si>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</si>
  <si>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</si>
  <si>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</si>
  <si>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</si>
  <si>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</si>
  <si>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</si>
  <si>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</si>
  <si>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</si>
  <si>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</si>
  <si>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</si>
  <si>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</si>
  <si>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</si>
  <si>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</si>
  <si>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</si>
  <si>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</si>
  <si>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</si>
  <si>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</si>
  <si>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</si>
  <si>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</si>
  <si>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</si>
  <si>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</si>
  <si>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</si>
  <si>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</si>
  <si>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</si>
  <si>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</si>
  <si>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</si>
  <si>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</si>
  <si>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</si>
  <si>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</si>
  <si>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</si>
  <si>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</si>
  <si>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</si>
  <si>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</si>
  <si>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</si>
  <si>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</si>
  <si>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</si>
  <si>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</si>
  <si>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</si>
  <si>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</si>
  <si>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</si>
  <si>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</si>
  <si>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</si>
  <si>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</si>
  <si>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</si>
  <si>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</si>
  <si>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</si>
  <si>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</si>
  <si>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</si>
  <si>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</si>
  <si>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</si>
  <si>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</si>
  <si>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</si>
  <si>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</si>
  <si>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</si>
  <si>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</si>
  <si>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</si>
  <si>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</si>
  <si>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</si>
  <si>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</si>
  <si>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</si>
  <si>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</si>
  <si>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</si>
  <si>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</si>
  <si>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</si>
  <si>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</si>
  <si>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</si>
  <si>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</si>
  <si>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</si>
  <si>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</si>
  <si>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</si>
  <si>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</si>
  <si>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</si>
  <si>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</si>
  <si>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</si>
  <si>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</si>
  <si>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</si>
  <si>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</si>
  <si>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</si>
  <si>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</si>
  <si>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</si>
  <si>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</si>
  <si>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</si>
  <si>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</si>
  <si>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</si>
  <si>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</si>
  <si>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</si>
  <si>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</si>
  <si>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</si>
  <si>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</si>
  <si>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</si>
  <si>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</si>
  <si>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</si>
  <si>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</si>
  <si>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</si>
  <si>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</si>
  <si>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</si>
  <si>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</si>
  <si>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</si>
  <si>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</si>
  <si>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</si>
  <si>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</si>
  <si>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</si>
  <si>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</si>
  <si>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</si>
  <si>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</si>
  <si>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</si>
  <si>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</si>
  <si>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</si>
  <si>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</si>
  <si>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</si>
  <si>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</si>
  <si>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</si>
  <si>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</si>
  <si>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</si>
  <si>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</si>
  <si>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</si>
  <si>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</si>
  <si>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</si>
  <si>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</si>
  <si>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</si>
  <si>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</si>
  <si>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</si>
  <si>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</si>
  <si>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</si>
  <si>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</si>
  <si>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</si>
  <si>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</si>
  <si>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</si>
  <si>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</si>
  <si>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</si>
  <si>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</si>
  <si>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</si>
  <si>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</si>
  <si>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</si>
  <si>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</si>
  <si>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</si>
  <si>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</si>
  <si>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</si>
  <si>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</si>
  <si>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</si>
  <si>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</si>
  <si>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</si>
  <si>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</si>
  <si>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</si>
  <si>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</si>
  <si>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</si>
  <si>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</si>
  <si>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</si>
  <si>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</si>
  <si>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</si>
  <si>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</si>
  <si>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</si>
  <si>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</si>
  <si>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</si>
  <si>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</si>
  <si>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</si>
  <si>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</si>
  <si>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</si>
  <si>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</si>
  <si>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</si>
  <si>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</si>
  <si>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</si>
  <si>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</si>
  <si>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</si>
  <si>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</si>
  <si>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</si>
  <si>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</si>
  <si>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</si>
  <si>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</si>
  <si>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</si>
  <si>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</si>
  <si>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</si>
  <si>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</si>
  <si>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</si>
  <si>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</si>
  <si>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</si>
  <si>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</si>
  <si>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</si>
  <si>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</si>
  <si>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</si>
  <si>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</si>
  <si>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</si>
  <si>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</si>
  <si>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</si>
  <si>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</si>
  <si>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</si>
  <si>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</si>
  <si>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</si>
  <si>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</si>
  <si>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</si>
  <si>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</si>
  <si>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</si>
  <si>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</si>
  <si>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</si>
  <si>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</si>
  <si>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</si>
  <si>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</si>
  <si>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</si>
  <si>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</si>
  <si>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</si>
  <si>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</si>
  <si>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</si>
  <si>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</si>
  <si>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</si>
  <si>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</si>
  <si>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</si>
  <si>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</si>
  <si>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</si>
  <si>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</si>
  <si>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</si>
  <si>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</si>
  <si>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</si>
  <si>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</si>
  <si>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</si>
  <si>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</si>
  <si>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</si>
  <si>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</si>
  <si>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</si>
  <si>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</si>
  <si>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</si>
  <si>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</si>
  <si>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</si>
  <si>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</si>
  <si>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</si>
  <si>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</si>
  <si>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</si>
  <si>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</si>
  <si>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</si>
  <si>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</si>
  <si>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</si>
  <si>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</si>
  <si>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</si>
  <si>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</si>
  <si>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</si>
  <si>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</si>
  <si>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</si>
  <si>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</si>
  <si>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</si>
  <si>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</si>
  <si>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</si>
  <si>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</si>
  <si>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</si>
  <si>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</si>
  <si>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</si>
  <si>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</si>
  <si>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</si>
  <si>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</si>
  <si>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</si>
  <si>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</si>
  <si>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</si>
  <si>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</si>
  <si>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</si>
  <si>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</si>
  <si>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</si>
  <si>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</si>
  <si>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</si>
  <si>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</si>
  <si>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</si>
  <si>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</si>
  <si>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</si>
  <si>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</si>
  <si>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</si>
  <si>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</si>
  <si>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</si>
  <si>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</si>
  <si>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</si>
  <si>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</si>
  <si>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</si>
  <si>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</si>
  <si>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</si>
  <si>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</si>
  <si>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</si>
  <si>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</si>
  <si>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</si>
  <si>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</si>
  <si>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</si>
  <si>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</si>
  <si>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</si>
  <si>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</si>
  <si>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</si>
  <si>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</si>
  <si>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</si>
  <si>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</si>
  <si>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</si>
  <si>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</si>
  <si>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</si>
  <si>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</si>
  <si>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</si>
  <si>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</si>
  <si>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</si>
  <si>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</si>
  <si>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</si>
  <si>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</si>
  <si>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</si>
  <si>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</si>
  <si>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</si>
  <si>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</si>
  <si>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</si>
  <si>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</si>
  <si>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</si>
  <si>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</si>
  <si>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</si>
  <si>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</si>
  <si>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</si>
  <si>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</si>
  <si>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</si>
  <si>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</si>
  <si>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</si>
  <si>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</si>
  <si>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</si>
  <si>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</si>
  <si>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</si>
  <si>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</si>
  <si>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</si>
  <si>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</si>
  <si>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</si>
  <si>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</si>
  <si>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</si>
  <si>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</si>
  <si>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</si>
  <si>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</si>
  <si>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</si>
  <si>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</si>
  <si>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</si>
  <si>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</si>
  <si>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</si>
  <si>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</si>
  <si>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</si>
  <si>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</si>
  <si>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</si>
  <si>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</si>
  <si>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</si>
  <si>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</si>
  <si>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</si>
  <si>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</si>
  <si>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</si>
  <si>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</si>
  <si>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</si>
  <si>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</si>
  <si>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</si>
  <si>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</si>
  <si>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</si>
  <si>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</si>
  <si>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</si>
  <si>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</si>
  <si>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</si>
  <si>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</si>
  <si>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</si>
  <si>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</si>
  <si>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</si>
  <si>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</si>
  <si>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</si>
  <si>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</si>
  <si>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</si>
  <si>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</si>
  <si>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</si>
  <si>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</si>
  <si>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</si>
  <si>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</si>
  <si>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</si>
  <si>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</si>
  <si>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</si>
  <si>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</si>
  <si>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</si>
  <si>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</si>
  <si>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</si>
  <si>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</si>
  <si>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</si>
  <si>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</si>
  <si>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</si>
  <si>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</si>
  <si>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</si>
  <si>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</si>
  <si>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</si>
  <si>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</si>
  <si>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</si>
  <si>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</si>
  <si>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</si>
  <si>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</si>
  <si>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</si>
  <si>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</si>
  <si>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</si>
  <si>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</si>
  <si>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</si>
  <si>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</si>
  <si>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</si>
  <si>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</si>
  <si>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</si>
  <si>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</si>
  <si>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</si>
  <si>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</si>
  <si>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</si>
  <si>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</si>
  <si>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</si>
  <si>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</si>
  <si>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</si>
  <si>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</si>
  <si>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</si>
  <si>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</si>
  <si>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</si>
  <si>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</si>
  <si>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</si>
  <si>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</si>
  <si>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</si>
  <si>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</si>
  <si>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</si>
  <si>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</si>
  <si>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</si>
  <si>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</si>
  <si>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</si>
  <si>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</si>
  <si>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</si>
  <si>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</si>
  <si>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</si>
  <si>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</si>
  <si>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</si>
  <si>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</si>
  <si>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</si>
  <si>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</si>
  <si>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</si>
  <si>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</si>
  <si>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</si>
  <si>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</si>
  <si>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</si>
  <si>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</si>
  <si>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</si>
  <si>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</si>
  <si>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</si>
  <si>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</si>
  <si>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</si>
  <si>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</si>
  <si>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</si>
  <si>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</si>
  <si>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</si>
  <si>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</si>
  <si>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</si>
  <si>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</si>
  <si>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</si>
  <si>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</si>
  <si>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</si>
  <si>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</si>
  <si>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</si>
  <si>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</si>
  <si>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</si>
  <si>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</si>
  <si>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</si>
  <si>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</si>
  <si>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</si>
  <si>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</si>
  <si>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</si>
  <si>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</si>
  <si>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</si>
  <si>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</si>
  <si>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</si>
  <si>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</si>
  <si>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</si>
  <si>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</si>
  <si>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</si>
  <si>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</si>
  <si>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</si>
  <si>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</si>
  <si>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</si>
  <si>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</si>
  <si>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</si>
  <si>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</si>
  <si>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</si>
  <si>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</si>
  <si>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</si>
  <si>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</si>
  <si>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</si>
  <si>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</si>
  <si>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</si>
  <si>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</si>
  <si>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</si>
  <si>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</si>
  <si>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</si>
  <si>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</si>
  <si>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</si>
  <si>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</si>
  <si>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</si>
  <si>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</si>
  <si>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</si>
  <si>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</si>
  <si>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</si>
  <si>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</si>
  <si>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</si>
  <si>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</si>
  <si>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</si>
  <si>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</si>
  <si>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</si>
  <si>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</si>
  <si>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</si>
  <si>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</si>
  <si>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</si>
  <si>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</si>
  <si>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</si>
  <si>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</si>
  <si>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</si>
  <si>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</si>
  <si>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</si>
  <si>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</si>
  <si>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</si>
  <si>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</si>
  <si>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</si>
  <si>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</si>
  <si>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</si>
  <si>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</si>
  <si>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</si>
  <si>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</si>
  <si>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</si>
  <si>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</si>
  <si>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</si>
  <si>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</si>
  <si>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</si>
  <si>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</si>
  <si>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</si>
  <si>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</si>
  <si>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</si>
  <si>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</si>
  <si>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</si>
  <si>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</si>
  <si>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</si>
  <si>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</si>
  <si>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</si>
  <si>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</si>
  <si>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</si>
  <si>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</si>
  <si>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</si>
  <si>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</si>
  <si>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</si>
  <si>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</si>
  <si>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</si>
  <si>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</si>
  <si>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</si>
  <si>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</si>
  <si>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</si>
  <si>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</si>
  <si>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</si>
  <si>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</si>
  <si>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</si>
  <si>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</si>
  <si>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</si>
  <si>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</si>
  <si>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</si>
  <si>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</si>
  <si>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</si>
  <si>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</si>
  <si>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</si>
  <si>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</si>
  <si>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</si>
  <si>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</si>
  <si>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</si>
  <si>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</si>
  <si>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</si>
  <si>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</si>
  <si>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</si>
  <si>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</si>
  <si>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</si>
  <si>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</si>
  <si>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</si>
  <si>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</si>
  <si>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</si>
  <si>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</si>
  <si>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</si>
  <si>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</si>
  <si>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</si>
  <si>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</si>
  <si>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</si>
  <si>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</si>
  <si>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</si>
  <si>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</si>
  <si>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</si>
  <si>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</si>
  <si>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</si>
  <si>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</si>
  <si>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</si>
  <si>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</si>
  <si>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</si>
  <si>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</si>
  <si>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</si>
  <si>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</si>
  <si>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</si>
  <si>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</si>
  <si>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</si>
  <si>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</si>
  <si>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</si>
  <si>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</si>
  <si>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</si>
  <si>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</si>
  <si>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</si>
  <si>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</si>
  <si>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</si>
  <si>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</si>
  <si>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</si>
  <si>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</si>
  <si>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</si>
  <si>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</si>
  <si>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</si>
  <si>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</si>
  <si>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</si>
  <si>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</si>
  <si>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</si>
  <si>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</si>
  <si>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</si>
  <si>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</si>
  <si>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</si>
  <si>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</si>
  <si>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</si>
  <si>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</si>
  <si>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</si>
  <si>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</si>
  <si>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</si>
  <si>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</si>
  <si>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</si>
  <si>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</si>
  <si>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</si>
  <si>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</si>
  <si>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</si>
  <si>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</si>
  <si>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</si>
  <si>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</si>
  <si>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</si>
  <si>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</si>
  <si>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</si>
  <si>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</si>
  <si>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</si>
  <si>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</si>
  <si>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</si>
  <si>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</si>
  <si>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</si>
  <si>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</si>
  <si>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</si>
  <si>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</si>
  <si>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</si>
  <si>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</si>
  <si>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</si>
  <si>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</si>
  <si>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</si>
  <si>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</si>
  <si>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</si>
  <si>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</si>
  <si>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</si>
  <si>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</si>
  <si>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</si>
  <si>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</si>
  <si>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</si>
  <si>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</si>
  <si>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</si>
  <si>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</si>
  <si>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</si>
  <si>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</si>
  <si>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</si>
  <si>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</si>
  <si>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</si>
  <si>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</si>
  <si>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</si>
  <si>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</si>
  <si>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</si>
  <si>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</si>
  <si>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</si>
  <si>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</si>
  <si>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</si>
  <si>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</si>
  <si>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</si>
  <si>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</si>
  <si>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</si>
  <si>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</si>
  <si>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</si>
  <si>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</si>
  <si>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</si>
  <si>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</si>
  <si>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</si>
  <si>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</si>
  <si>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</si>
  <si>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</si>
  <si>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</si>
  <si>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</si>
  <si>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</si>
  <si>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</si>
  <si>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</si>
  <si>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</si>
  <si>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</si>
  <si>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</si>
  <si>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</si>
  <si>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</si>
  <si>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</si>
  <si>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</si>
  <si>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</si>
  <si>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</si>
  <si>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</si>
  <si>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</si>
  <si>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</si>
  <si>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</si>
  <si>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</si>
  <si>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</si>
  <si>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</si>
  <si>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</si>
  <si>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</si>
  <si>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</si>
  <si>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</si>
  <si>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</si>
  <si>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</si>
  <si>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</si>
  <si>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</si>
  <si>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</si>
  <si>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</si>
  <si>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</si>
  <si>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</si>
  <si>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</si>
  <si>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</si>
  <si>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</si>
  <si>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</si>
  <si>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</si>
  <si>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</si>
  <si>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</si>
  <si>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</si>
  <si>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</si>
  <si>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</si>
  <si>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</si>
  <si>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</si>
  <si>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</si>
  <si>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</si>
  <si>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</si>
  <si>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</si>
  <si>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</si>
  <si>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</si>
  <si>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</si>
  <si>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</si>
  <si>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</si>
  <si>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</si>
  <si>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</si>
  <si>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</si>
  <si>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</si>
  <si>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</si>
  <si>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</si>
  <si>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</si>
  <si>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</si>
  <si>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</si>
  <si>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</si>
  <si>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</si>
  <si>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</si>
  <si>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</si>
  <si>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</si>
  <si>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</si>
  <si>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</si>
  <si>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</si>
  <si>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</si>
  <si>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</si>
  <si>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</si>
  <si>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</si>
  <si>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</si>
  <si>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</si>
  <si>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</si>
  <si>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</si>
  <si>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</si>
  <si>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</si>
  <si>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</si>
  <si>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</si>
  <si>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</si>
  <si>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</si>
  <si>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</si>
  <si>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</si>
  <si>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</si>
  <si>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</si>
  <si>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</si>
  <si>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</si>
  <si>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</si>
  <si>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</si>
  <si>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</si>
  <si>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</si>
  <si>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</si>
  <si>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</si>
  <si>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</si>
  <si>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</si>
  <si>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</si>
  <si>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</si>
  <si>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</si>
  <si>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</si>
  <si>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</si>
  <si>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</si>
  <si>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</si>
  <si>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</si>
  <si>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</si>
  <si>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</si>
  <si>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</si>
  <si>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</si>
  <si>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</si>
  <si>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</si>
  <si>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</si>
  <si>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</si>
  <si>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</si>
  <si>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</si>
  <si>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</si>
  <si>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</si>
  <si>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</si>
  <si>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</si>
  <si>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</si>
  <si>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</si>
  <si>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</si>
  <si>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</si>
  <si>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</si>
  <si>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</si>
  <si>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</si>
  <si>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</si>
  <si>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</si>
  <si>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</si>
  <si>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</si>
  <si>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</si>
  <si>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</si>
  <si>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</si>
  <si>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</si>
  <si>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</si>
  <si>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</si>
  <si>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</si>
  <si>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</si>
  <si>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</si>
  <si>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</si>
  <si>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</si>
  <si>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</si>
  <si>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</si>
  <si>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</si>
  <si>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</si>
  <si>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</si>
  <si>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</si>
  <si>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</si>
  <si>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</si>
  <si>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</si>
  <si>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</si>
  <si>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</si>
  <si>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</si>
  <si>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</si>
  <si>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</si>
  <si>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</si>
  <si>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</si>
  <si>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</si>
  <si>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</si>
  <si>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</si>
  <si>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</si>
  <si>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</si>
  <si>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</si>
  <si>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</si>
  <si>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</si>
  <si>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</si>
  <si>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</si>
  <si>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</si>
  <si>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</si>
  <si>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</si>
  <si>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</si>
  <si>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</si>
  <si>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</si>
  <si>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</si>
  <si>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</si>
  <si>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</si>
  <si>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</si>
  <si>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</si>
  <si>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</si>
  <si>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</si>
  <si>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</si>
  <si>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</si>
  <si>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</si>
  <si>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</si>
  <si>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</si>
  <si>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</si>
  <si>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</si>
  <si>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</si>
  <si>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</si>
  <si>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</si>
  <si>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</si>
  <si>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</si>
  <si>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</si>
  <si>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</si>
  <si>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</si>
  <si>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</si>
  <si>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</si>
  <si>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</si>
  <si>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</si>
  <si>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</si>
  <si>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</si>
  <si>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</si>
  <si>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</si>
  <si>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</si>
  <si>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</si>
  <si>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</si>
  <si>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</si>
  <si>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</si>
  <si>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</si>
  <si>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</si>
  <si>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</si>
  <si>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</si>
  <si>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</si>
  <si>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</si>
  <si>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</si>
  <si>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</si>
  <si>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</si>
  <si>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</si>
  <si>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</si>
  <si>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</si>
  <si>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</si>
  <si>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</si>
  <si>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</si>
  <si>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</si>
  <si>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</si>
  <si>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</si>
  <si>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</si>
  <si>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</si>
  <si>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</si>
  <si>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</si>
  <si>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</si>
  <si>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</si>
  <si>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</si>
  <si>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</si>
  <si>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</si>
  <si>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</si>
  <si>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</si>
  <si>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</si>
  <si>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</si>
  <si>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</si>
  <si>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</si>
  <si>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</si>
  <si>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</si>
  <si>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</si>
  <si>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</si>
  <si>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</si>
  <si>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</si>
  <si>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</si>
  <si>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</si>
  <si>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</si>
  <si>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</si>
  <si>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</si>
  <si>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</si>
  <si>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</si>
  <si>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</si>
  <si>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</si>
  <si>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</si>
  <si>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</si>
  <si>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</si>
  <si>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</si>
  <si>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</si>
  <si>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</si>
  <si>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</si>
  <si>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</si>
  <si>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</si>
  <si>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</si>
  <si>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</si>
  <si>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</si>
  <si>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</si>
  <si>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</si>
  <si>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</si>
  <si>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</si>
  <si>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</si>
  <si>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</si>
  <si>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</si>
  <si>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</si>
  <si>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</si>
  <si>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</si>
  <si>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</si>
  <si>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</si>
  <si>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</si>
  <si>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</si>
  <si>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</si>
  <si>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</si>
  <si>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</si>
  <si>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</si>
  <si>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</si>
  <si>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</si>
  <si>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</si>
  <si>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</si>
  <si>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</si>
  <si>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</si>
  <si>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</si>
  <si>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</si>
  <si>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</si>
  <si>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</si>
  <si>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</si>
  <si>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</si>
  <si>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</si>
  <si>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</si>
  <si>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</si>
  <si>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</si>
  <si>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</si>
  <si>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</si>
  <si>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</si>
  <si>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</si>
  <si>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</si>
  <si>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</si>
  <si>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</si>
  <si>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</si>
  <si>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</si>
  <si>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</si>
  <si>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</si>
  <si>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</si>
  <si>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</si>
  <si>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</si>
  <si>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</si>
  <si>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</si>
  <si>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</si>
  <si>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</si>
  <si>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</si>
  <si>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</si>
  <si>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</si>
  <si>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</si>
  <si>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</si>
  <si>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</si>
  <si>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</si>
  <si>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</si>
  <si>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</si>
  <si>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</si>
  <si>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</si>
  <si>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</si>
  <si>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</si>
  <si>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</si>
  <si>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</si>
  <si>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</si>
  <si>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</si>
  <si>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</si>
  <si>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</si>
  <si>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</si>
  <si>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</si>
  <si>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</si>
  <si>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</si>
  <si>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</si>
  <si>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</si>
  <si>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</si>
  <si>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</si>
  <si>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</si>
  <si>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</si>
  <si>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</si>
  <si>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</si>
  <si>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</si>
  <si>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</si>
  <si>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</si>
  <si>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</si>
  <si>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</si>
  <si>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</si>
  <si>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</si>
  <si>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</si>
  <si>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</si>
  <si>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</si>
  <si>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</si>
  <si>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</si>
  <si>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</si>
  <si>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</si>
  <si>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</si>
  <si>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</si>
  <si>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</si>
  <si>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</si>
  <si>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</si>
  <si>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</si>
  <si>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</si>
  <si>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</si>
  <si>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</si>
  <si>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</si>
  <si>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</si>
  <si>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</si>
  <si>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</si>
  <si>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</si>
  <si>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</si>
  <si>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</si>
  <si>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</si>
  <si>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</si>
  <si>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</si>
  <si>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</si>
  <si>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</si>
  <si>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</si>
  <si>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</si>
  <si>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</si>
  <si>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</si>
  <si>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</si>
  <si>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</si>
  <si>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</si>
  <si>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</si>
  <si>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</si>
  <si>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</si>
  <si>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</si>
  <si>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</si>
  <si>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</si>
  <si>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</si>
  <si>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</si>
  <si>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</si>
  <si>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</si>
  <si>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</si>
  <si>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</si>
  <si>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</si>
  <si>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</si>
  <si>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</si>
  <si>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</si>
  <si>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</si>
  <si>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</si>
  <si>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</si>
  <si>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</si>
  <si>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</si>
  <si>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</si>
  <si>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</si>
  <si>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</si>
  <si>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</si>
  <si>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</si>
  <si>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</si>
  <si>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</si>
  <si>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</si>
  <si>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</si>
  <si>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</si>
  <si>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</si>
  <si>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</si>
  <si>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</si>
  <si>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</si>
  <si>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</si>
  <si>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</si>
  <si>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</si>
  <si>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</si>
  <si>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</si>
  <si>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</si>
  <si>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</si>
  <si>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</si>
  <si>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</si>
  <si>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</si>
  <si>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</si>
  <si>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</si>
  <si>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</si>
  <si>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</si>
  <si>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</si>
  <si>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</si>
  <si>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</si>
  <si>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</si>
  <si>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</si>
  <si>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</si>
  <si>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</si>
  <si>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</si>
  <si>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</si>
  <si>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</si>
  <si>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</si>
  <si>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</si>
  <si>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</si>
  <si>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</si>
  <si>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</si>
  <si>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</si>
  <si>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</si>
  <si>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</si>
  <si>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</si>
  <si>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</si>
  <si>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</si>
  <si>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</si>
  <si>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</si>
  <si>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</si>
  <si>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</si>
  <si>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</si>
  <si>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</si>
  <si>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</si>
  <si>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</si>
  <si>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</si>
  <si>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</si>
  <si>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</si>
  <si>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</si>
  <si>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</si>
  <si>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</si>
  <si>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</si>
  <si>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</si>
  <si>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</si>
  <si>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</si>
  <si>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</si>
  <si>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</si>
  <si>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</si>
  <si>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</si>
  <si>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</si>
  <si>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</si>
  <si>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</si>
  <si>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</si>
  <si>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</si>
  <si>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</si>
  <si>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</si>
  <si>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</si>
  <si>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</si>
  <si>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</si>
  <si>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</si>
  <si>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</si>
  <si>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</si>
  <si>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</si>
  <si>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</si>
  <si>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</si>
  <si>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</si>
  <si>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</si>
  <si>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</si>
  <si>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</si>
  <si>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</si>
  <si>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</si>
  <si>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</si>
  <si>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</si>
  <si>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</si>
  <si>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</si>
  <si>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</si>
  <si>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</si>
  <si>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</si>
  <si>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</si>
  <si>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</si>
  <si>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</si>
  <si>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</si>
  <si>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</si>
  <si>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</si>
  <si>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</si>
  <si>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</si>
  <si>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</si>
  <si>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</si>
  <si>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</si>
  <si>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</si>
  <si>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</si>
  <si>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</si>
  <si>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</si>
  <si>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</si>
  <si>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</si>
  <si>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</si>
  <si>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</si>
  <si>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</si>
  <si>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</si>
  <si>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</si>
  <si>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</si>
  <si>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</si>
  <si>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</si>
  <si>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</si>
  <si>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</si>
  <si>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</si>
  <si>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</si>
  <si>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</si>
  <si>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</si>
  <si>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</si>
  <si>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</si>
  <si>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</si>
  <si>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</si>
  <si>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</si>
  <si>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</si>
  <si>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</si>
  <si>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</si>
  <si>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</si>
  <si>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</si>
  <si>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</si>
  <si>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</si>
  <si>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</si>
  <si>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</si>
  <si>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</si>
  <si>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</si>
  <si>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</si>
  <si>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</si>
  <si>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</si>
  <si>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</si>
  <si>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</si>
  <si>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</si>
  <si>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</si>
  <si>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</si>
  <si>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</si>
  <si>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</si>
  <si>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</si>
  <si>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</si>
  <si>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</si>
  <si>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</si>
  <si>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</si>
  <si>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</si>
  <si>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</si>
  <si>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</si>
  <si>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</si>
  <si>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</si>
  <si>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</si>
  <si>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</si>
  <si>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</si>
  <si>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</si>
  <si>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</si>
  <si>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</si>
  <si>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</si>
  <si>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</si>
  <si>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</si>
  <si>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</si>
  <si>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</si>
  <si>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</si>
  <si>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</si>
  <si>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</si>
  <si>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</si>
  <si>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</si>
  <si>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</si>
  <si>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</si>
  <si>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</si>
  <si>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</si>
  <si>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</si>
  <si>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</si>
  <si>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</si>
  <si>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</si>
  <si>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</si>
  <si>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</si>
  <si>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</si>
  <si>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</si>
  <si>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</si>
  <si>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</si>
  <si>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</si>
  <si>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</si>
  <si>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</si>
  <si>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</si>
  <si>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</si>
  <si>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</si>
  <si>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</si>
  <si>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</si>
  <si>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</si>
  <si>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</si>
  <si>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</si>
  <si>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</si>
  <si>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</si>
  <si>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</si>
  <si>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</si>
  <si>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</si>
  <si>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</si>
  <si>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</si>
  <si>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</si>
  <si>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</si>
  <si>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</si>
  <si>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</si>
  <si>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</si>
  <si>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</si>
  <si>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</si>
  <si>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</si>
  <si>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</si>
  <si>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</si>
  <si>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</si>
  <si>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</si>
  <si>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</si>
  <si>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</si>
  <si>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</si>
  <si>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</si>
  <si>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</si>
  <si>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</si>
  <si>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</si>
  <si>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</si>
  <si>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</si>
  <si>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</si>
  <si>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</si>
  <si>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</si>
  <si>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</si>
  <si>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</si>
  <si>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</si>
  <si>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</si>
  <si>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</si>
  <si>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</si>
  <si>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</si>
  <si>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</si>
  <si>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</si>
  <si>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</si>
  <si>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</si>
  <si>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</si>
  <si>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</si>
  <si>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</si>
  <si>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</si>
  <si>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</si>
  <si>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</si>
  <si>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</si>
  <si>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</si>
  <si>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</si>
  <si>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</si>
  <si>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</si>
  <si>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</si>
  <si>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</si>
  <si>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</si>
  <si>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</si>
  <si>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</si>
  <si>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</si>
  <si>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</si>
  <si>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</si>
  <si>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</si>
  <si>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</si>
  <si>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</si>
  <si>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</si>
  <si>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</si>
  <si>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</si>
  <si>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</si>
  <si>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</si>
  <si>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</si>
  <si>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</si>
  <si>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</si>
  <si>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</si>
  <si>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</si>
  <si>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</si>
  <si>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</si>
  <si>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</si>
  <si>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</si>
  <si>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</si>
  <si>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</si>
  <si>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</si>
  <si>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</si>
  <si>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</si>
  <si>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</si>
  <si>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</si>
  <si>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</si>
  <si>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</si>
  <si>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</si>
  <si>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</si>
  <si>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</si>
  <si>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</si>
  <si>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</si>
  <si>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</si>
  <si>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</si>
  <si>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</si>
  <si>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</si>
  <si>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</si>
  <si>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</si>
  <si>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</si>
  <si>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</si>
  <si>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</si>
  <si>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</si>
  <si>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</si>
  <si>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</si>
  <si>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</si>
  <si>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</si>
  <si>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</si>
  <si>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</si>
  <si>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</si>
  <si>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</si>
  <si>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</si>
  <si>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</si>
  <si>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</si>
  <si>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</si>
  <si>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</si>
  <si>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</si>
  <si>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</si>
  <si>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</si>
  <si>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</si>
  <si>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</si>
  <si>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</si>
  <si>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</si>
  <si>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</si>
  <si>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</si>
  <si>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</si>
  <si>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</si>
  <si>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</si>
  <si>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</si>
  <si>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</si>
  <si>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</si>
  <si>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</si>
  <si>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</si>
  <si>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</si>
  <si>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</si>
  <si>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</si>
  <si>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</si>
  <si>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</si>
  <si>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</si>
  <si>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</si>
  <si>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</si>
  <si>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</si>
  <si>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</si>
  <si>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</si>
  <si>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</si>
  <si>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</si>
  <si>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</si>
  <si>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</si>
  <si>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</si>
  <si>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</si>
  <si>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</si>
  <si>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</si>
  <si>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</si>
  <si>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</si>
  <si>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</si>
  <si>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</si>
  <si>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</si>
  <si>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</si>
  <si>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</si>
  <si>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</si>
  <si>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</si>
  <si>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</si>
  <si>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</si>
  <si>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</si>
  <si>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</si>
  <si>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</si>
  <si>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</si>
  <si>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</si>
  <si>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</si>
  <si>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</si>
  <si>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</si>
  <si>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</si>
  <si>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</si>
  <si>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</si>
  <si>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</si>
  <si>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</si>
  <si>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</si>
  <si>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</si>
  <si>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</si>
  <si>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</si>
  <si>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</si>
  <si>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</si>
  <si>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</si>
  <si>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</si>
  <si>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</si>
  <si>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</si>
  <si>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</si>
  <si>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</si>
  <si>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</si>
  <si>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</si>
  <si>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</si>
  <si>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</si>
  <si>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</si>
  <si>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</si>
  <si>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</si>
  <si>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</si>
  <si>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</si>
  <si>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</si>
  <si>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</si>
  <si>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</si>
  <si>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</si>
  <si>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</si>
  <si>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</si>
  <si>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</si>
  <si>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</si>
  <si>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</si>
  <si>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</si>
  <si>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</si>
  <si>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</si>
  <si>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</si>
  <si>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</si>
  <si>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</si>
  <si>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</si>
  <si>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</si>
  <si>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</si>
  <si>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</si>
  <si>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</si>
  <si>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</si>
  <si>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</si>
  <si>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</si>
  <si>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</si>
  <si>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</si>
  <si>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</si>
  <si>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</si>
  <si>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</si>
  <si>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</si>
  <si>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</si>
  <si>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</si>
  <si>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</si>
  <si>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</si>
  <si>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</si>
  <si>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</si>
  <si>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</si>
  <si>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</si>
  <si>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</si>
  <si>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</si>
  <si>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</si>
  <si>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</si>
  <si>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</si>
  <si>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</si>
  <si>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</si>
  <si>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</si>
  <si>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</si>
  <si>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</si>
  <si>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</si>
  <si>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</si>
  <si>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</si>
  <si>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</si>
  <si>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</si>
  <si>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</si>
  <si>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</si>
  <si>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</si>
  <si>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</si>
  <si>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</si>
  <si>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</si>
  <si>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</si>
  <si>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</si>
  <si>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</si>
  <si>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</si>
  <si>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</si>
  <si>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</si>
  <si>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</si>
  <si>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</si>
  <si>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</si>
  <si>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</si>
  <si>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</si>
  <si>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</si>
  <si>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</si>
  <si>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</si>
  <si>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</si>
  <si>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</si>
  <si>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</si>
  <si>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</si>
  <si>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</si>
  <si>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</si>
  <si>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</si>
  <si>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</si>
  <si>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</si>
  <si>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</si>
  <si>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</si>
  <si>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</si>
  <si>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</si>
  <si>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</si>
  <si>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</si>
  <si>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</si>
  <si>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</si>
  <si>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</si>
  <si>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</si>
  <si>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</si>
  <si>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</si>
  <si>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</si>
  <si>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</si>
  <si>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</si>
  <si>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</si>
  <si>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</si>
  <si>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</si>
  <si>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</si>
  <si>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</si>
  <si>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</si>
  <si>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</si>
  <si>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</si>
  <si>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</si>
  <si>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</si>
  <si>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</si>
  <si>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</si>
  <si>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</si>
  <si>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</si>
  <si>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</si>
  <si>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</si>
  <si>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</si>
  <si>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</si>
  <si>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</si>
  <si>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</si>
  <si>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</si>
  <si>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</si>
  <si>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</si>
  <si>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</si>
  <si>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</si>
  <si>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</si>
  <si>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</si>
  <si>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</si>
  <si>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</si>
  <si>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</si>
  <si>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</si>
  <si>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</si>
  <si>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</si>
  <si>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</si>
  <si>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</si>
  <si>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</si>
  <si>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</si>
  <si>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</si>
  <si>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</si>
  <si>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</si>
  <si>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</si>
  <si>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</si>
  <si>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</si>
  <si>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</si>
  <si>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</si>
  <si>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</si>
  <si>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</si>
  <si>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</si>
  <si>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</si>
  <si>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</si>
  <si>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</si>
  <si>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</si>
  <si>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</si>
  <si>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</si>
  <si>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</si>
  <si>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</si>
  <si>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</si>
  <si>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</si>
  <si>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</si>
  <si>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</si>
  <si>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</si>
  <si>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</si>
  <si>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</si>
  <si>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</si>
  <si>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</si>
  <si>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</si>
  <si>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</si>
  <si>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</si>
  <si>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</si>
  <si>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</si>
  <si>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</si>
  <si>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</si>
  <si>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</si>
  <si>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</si>
  <si>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</si>
  <si>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</si>
  <si>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</si>
  <si>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</si>
  <si>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</si>
  <si>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</si>
  <si>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</si>
  <si>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</si>
  <si>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</si>
  <si>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</si>
  <si>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</si>
  <si>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</si>
  <si>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</si>
  <si>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</si>
  <si>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</si>
  <si>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</si>
  <si>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</si>
  <si>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</si>
  <si>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</si>
  <si>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</si>
  <si>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</si>
  <si>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</si>
  <si>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</si>
  <si>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</si>
  <si>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</si>
  <si>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</si>
  <si>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</si>
  <si>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</si>
  <si>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</si>
  <si>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</si>
  <si>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</si>
  <si>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</si>
  <si>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</si>
  <si>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</si>
  <si>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</si>
  <si>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</si>
  <si>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</si>
  <si>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</si>
  <si>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</si>
  <si>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</si>
  <si>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</si>
  <si>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</si>
  <si>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</si>
  <si>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</si>
  <si>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</si>
  <si>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</si>
  <si>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</si>
  <si>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</si>
  <si>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</si>
  <si>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</si>
  <si>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</si>
  <si>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</si>
  <si>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</si>
  <si>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</si>
  <si>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</si>
  <si>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</si>
  <si>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</si>
  <si>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</si>
  <si>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</si>
  <si>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</si>
  <si>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</si>
  <si>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</si>
  <si>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</si>
  <si>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</si>
  <si>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</si>
  <si>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</si>
  <si>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</si>
  <si>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</si>
  <si>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</si>
  <si>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</si>
  <si>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</si>
  <si>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</si>
  <si>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</si>
  <si>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</si>
  <si>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</si>
  <si>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</si>
  <si>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</si>
  <si>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</si>
  <si>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</si>
  <si>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</si>
  <si>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</si>
  <si>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</si>
  <si>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</si>
  <si>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</si>
  <si>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</si>
  <si>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</si>
  <si>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</si>
  <si>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</si>
  <si>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</si>
  <si>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</si>
  <si>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</si>
  <si>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</si>
  <si>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</si>
  <si>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</si>
  <si>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</si>
  <si>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</si>
  <si>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</si>
  <si>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</si>
  <si>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</si>
  <si>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</si>
  <si>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</si>
  <si>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</si>
  <si>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</si>
  <si>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</si>
  <si>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</si>
  <si>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</si>
  <si>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</si>
  <si>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</si>
  <si>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</si>
  <si>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</si>
  <si>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</si>
  <si>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</si>
  <si>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</si>
  <si>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</si>
  <si>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</si>
  <si>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</si>
  <si>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</si>
  <si>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</si>
  <si>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</si>
  <si>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</si>
  <si>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</si>
  <si>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</si>
  <si>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</si>
  <si>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</si>
  <si>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</si>
  <si>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</si>
  <si>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</si>
  <si>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</si>
  <si>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</si>
  <si>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</si>
  <si>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</si>
  <si>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</si>
  <si>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</si>
  <si>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</si>
  <si>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</si>
  <si>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</si>
  <si>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</si>
  <si>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</si>
  <si>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</si>
  <si>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</si>
  <si>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</si>
  <si>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</si>
  <si>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</si>
  <si>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</si>
  <si>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</si>
  <si>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</si>
  <si>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</si>
  <si>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</si>
  <si>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</si>
  <si>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</si>
  <si>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</si>
  <si>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</si>
  <si>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</si>
  <si>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</si>
  <si>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</si>
  <si>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</si>
  <si>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</si>
  <si>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</si>
  <si>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</si>
  <si>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</si>
  <si>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</si>
  <si>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</si>
  <si>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</si>
  <si>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</si>
  <si>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</si>
  <si>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</si>
  <si>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</si>
  <si>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</si>
  <si>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</si>
  <si>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</si>
  <si>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</si>
  <si>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</si>
  <si>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</si>
  <si>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</si>
  <si>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</si>
  <si>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</si>
  <si>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</si>
  <si>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</si>
  <si>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</si>
  <si>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</si>
  <si>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</si>
  <si>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</si>
  <si>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</si>
  <si>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</si>
  <si>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</si>
  <si>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</si>
  <si>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</si>
  <si>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</si>
  <si>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</si>
  <si>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</si>
  <si>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</si>
  <si>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</si>
  <si>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</si>
  <si>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</si>
  <si>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</si>
  <si>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</si>
  <si>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</si>
  <si>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</si>
  <si>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</si>
  <si>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</si>
  <si>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</si>
  <si>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</si>
  <si>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</si>
  <si>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</si>
  <si>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</si>
  <si>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</si>
  <si>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</si>
  <si>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</si>
  <si>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</si>
  <si>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</si>
  <si>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</si>
  <si>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</si>
  <si>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</si>
  <si>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</si>
  <si>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</si>
  <si>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</si>
  <si>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</si>
  <si>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</si>
  <si>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</si>
  <si>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</si>
  <si>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</si>
  <si>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</si>
  <si>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</si>
  <si>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</si>
  <si>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</si>
  <si>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</si>
  <si>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</si>
  <si>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</si>
  <si>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</si>
  <si>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</si>
  <si>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</si>
  <si>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</si>
  <si>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</si>
  <si>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</si>
  <si>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</si>
  <si>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</si>
  <si>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</si>
  <si>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</si>
  <si>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</si>
  <si>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</si>
  <si>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</si>
  <si>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</si>
  <si>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</si>
  <si>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</si>
  <si>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</si>
  <si>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</si>
  <si>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</si>
  <si>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</si>
  <si>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</si>
  <si>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</si>
  <si>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</si>
  <si>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</si>
  <si>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</si>
  <si>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</si>
  <si>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</si>
  <si>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</si>
  <si>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</si>
  <si>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</si>
  <si>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</si>
  <si>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</si>
  <si>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</si>
  <si>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</si>
  <si>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</si>
  <si>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</si>
  <si>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</si>
  <si>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</si>
  <si>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</si>
  <si>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</si>
  <si>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</si>
  <si>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</si>
  <si>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</si>
  <si>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</si>
  <si>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</si>
  <si>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</si>
  <si>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</si>
  <si>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</si>
  <si>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</si>
  <si>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</si>
  <si>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</si>
  <si>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</si>
  <si>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</si>
  <si>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</si>
  <si>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</si>
  <si>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</si>
  <si>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</si>
  <si>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</si>
  <si>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</si>
  <si>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</si>
  <si>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</si>
  <si>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</si>
  <si>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</si>
  <si>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</si>
  <si>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</si>
  <si>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</si>
  <si>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</si>
  <si>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</si>
  <si>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</si>
  <si>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</si>
  <si>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</si>
  <si>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</si>
  <si>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</si>
  <si>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</si>
  <si>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</si>
  <si>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</si>
  <si>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</si>
  <si>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</si>
  <si>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</si>
  <si>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</si>
  <si>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</si>
  <si>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</si>
  <si>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</si>
  <si>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</si>
  <si>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</si>
  <si>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</si>
  <si>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</si>
  <si>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</si>
  <si>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</si>
  <si>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</si>
  <si>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</si>
  <si>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</si>
  <si>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</si>
  <si>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</si>
  <si>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</si>
  <si>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</si>
  <si>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</si>
  <si>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</si>
  <si>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</si>
  <si>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</si>
  <si>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</si>
  <si>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</si>
  <si>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</si>
  <si>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</si>
  <si>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</si>
  <si>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</si>
  <si>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</si>
  <si>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</si>
  <si>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</si>
  <si>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</si>
  <si>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</si>
  <si>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</si>
  <si>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</si>
  <si>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</si>
  <si>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</si>
  <si>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</si>
  <si>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</si>
  <si>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</si>
  <si>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</si>
  <si>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</si>
  <si>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</si>
  <si>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</si>
  <si>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</si>
  <si>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</si>
  <si>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</si>
  <si>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</si>
  <si>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</si>
  <si>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</si>
  <si>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</si>
  <si>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</si>
  <si>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</si>
  <si>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</si>
  <si>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</si>
  <si>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</si>
  <si>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</si>
  <si>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</si>
  <si>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</si>
  <si>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</si>
  <si>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</si>
  <si>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</si>
  <si>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</si>
  <si>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</si>
  <si>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</si>
  <si>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</si>
  <si>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</si>
  <si>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</si>
  <si>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</si>
  <si>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</si>
  <si>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</si>
  <si>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</si>
  <si>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</si>
  <si>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</si>
  <si>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</si>
  <si>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</si>
  <si>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</si>
  <si>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</si>
  <si>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</si>
  <si>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</si>
  <si>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</si>
  <si>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</si>
  <si>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</si>
  <si>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</si>
  <si>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</si>
  <si>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</si>
  <si>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</si>
  <si>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</si>
  <si>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</si>
  <si>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</si>
  <si>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</si>
  <si>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</si>
  <si>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</si>
  <si>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</si>
  <si>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</si>
  <si>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</si>
  <si>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</si>
  <si>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</si>
  <si>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</si>
  <si>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</si>
  <si>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</si>
  <si>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</si>
  <si>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</si>
  <si>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</si>
  <si>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</si>
  <si>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</si>
  <si>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</si>
  <si>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</si>
  <si>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</si>
  <si>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</si>
  <si>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</si>
  <si>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</si>
  <si>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</si>
  <si>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</si>
  <si>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</si>
  <si>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</si>
  <si>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</si>
  <si>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</si>
  <si>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</si>
  <si>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</si>
  <si>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</si>
  <si>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</si>
  <si>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</si>
  <si>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</si>
  <si>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</si>
  <si>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</si>
  <si>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</si>
  <si>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</si>
  <si>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</si>
  <si>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</si>
  <si>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</si>
  <si>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</si>
  <si>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</si>
  <si>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</si>
  <si>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</si>
  <si>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</si>
  <si>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</si>
  <si>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</si>
  <si>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</si>
  <si>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</si>
  <si>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</si>
  <si>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</si>
  <si>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</si>
  <si>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</si>
  <si>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</si>
  <si>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</si>
  <si>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</si>
  <si>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</si>
  <si>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</si>
  <si>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</si>
  <si>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</si>
  <si>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</si>
  <si>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</si>
  <si>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</si>
  <si>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</si>
  <si>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</si>
  <si>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</si>
  <si>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</si>
  <si>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</si>
  <si>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</si>
  <si>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</si>
  <si>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</si>
  <si>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</si>
  <si>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</si>
  <si>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</si>
  <si>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</si>
  <si>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</si>
  <si>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</si>
  <si>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</si>
  <si>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</si>
  <si>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</si>
  <si>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</si>
  <si>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</si>
  <si>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</si>
  <si>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</si>
  <si>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</si>
  <si>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</si>
  <si>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</si>
  <si>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</si>
  <si>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</si>
  <si>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</si>
  <si>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</si>
  <si>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</si>
  <si>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</si>
  <si>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</si>
  <si>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</si>
  <si>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</si>
  <si>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</si>
  <si>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</si>
  <si>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</si>
  <si>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</si>
  <si>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</si>
  <si>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</si>
  <si>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</si>
  <si>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</si>
  <si>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</si>
  <si>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</si>
  <si>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</si>
  <si>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</si>
  <si>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</si>
  <si>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</si>
  <si>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</si>
  <si>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</si>
  <si>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</si>
  <si>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</si>
  <si>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</si>
  <si>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</si>
  <si>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</si>
  <si>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</si>
  <si>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</si>
  <si>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</si>
  <si>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</si>
  <si>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</si>
  <si>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</si>
  <si>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</si>
  <si>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</si>
  <si>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</si>
  <si>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</si>
  <si>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</si>
  <si>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</si>
  <si>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</si>
  <si>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</si>
  <si>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</si>
  <si>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</si>
  <si>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</si>
  <si>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</si>
  <si>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</si>
  <si>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</si>
  <si>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</si>
  <si>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</si>
  <si>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</si>
  <si>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</si>
  <si>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</si>
  <si>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</si>
  <si>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</si>
  <si>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</si>
  <si>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</si>
  <si>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</si>
  <si>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</si>
  <si>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</si>
  <si>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</si>
  <si>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</si>
  <si>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</si>
  <si>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</si>
  <si>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</si>
  <si>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</si>
  <si>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</si>
  <si>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</si>
  <si>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</si>
  <si>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</si>
  <si>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</si>
  <si>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</si>
  <si>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</si>
  <si>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</si>
  <si>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</si>
  <si>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</si>
  <si>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</si>
  <si>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</si>
  <si>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</si>
  <si>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</si>
  <si>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</si>
  <si>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</si>
  <si>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</si>
  <si>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</si>
  <si>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</si>
  <si>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</si>
  <si>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</si>
  <si>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</si>
  <si>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</si>
  <si>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</si>
  <si>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</si>
  <si>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</si>
  <si>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</si>
  <si>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</si>
  <si>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</si>
  <si>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</si>
  <si>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</si>
  <si>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</si>
  <si>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</si>
  <si>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</si>
  <si>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</si>
  <si>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</si>
  <si>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</si>
  <si>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</si>
  <si>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</si>
  <si>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</si>
  <si>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</si>
  <si>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</si>
  <si>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</si>
  <si>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</si>
  <si>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</si>
  <si>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</si>
  <si>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</si>
  <si>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</si>
  <si>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</si>
  <si>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</si>
  <si>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</si>
  <si>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</si>
  <si>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</si>
  <si>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</si>
  <si>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</si>
  <si>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</si>
  <si>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</si>
  <si>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</si>
  <si>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</si>
  <si>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</si>
  <si>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</si>
  <si>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</si>
  <si>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</si>
  <si>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</si>
  <si>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</si>
  <si>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</si>
  <si>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</si>
  <si>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</si>
  <si>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</si>
  <si>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</si>
  <si>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</si>
  <si>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</si>
  <si>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</si>
  <si>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</si>
  <si>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</si>
  <si>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</si>
  <si>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</si>
  <si>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</si>
  <si>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</si>
  <si>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</si>
  <si>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</si>
  <si>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</si>
  <si>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</si>
  <si>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</si>
  <si>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</si>
  <si>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</si>
  <si>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</si>
  <si>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</si>
  <si>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</si>
  <si>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</si>
  <si>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</si>
  <si>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</si>
  <si>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</si>
  <si>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</si>
  <si>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</si>
  <si>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</si>
  <si>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</si>
  <si>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</si>
  <si>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</si>
  <si>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</si>
  <si>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</si>
  <si>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</si>
  <si>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</si>
  <si>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</si>
  <si>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</si>
  <si>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</si>
  <si>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</si>
  <si>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</si>
  <si>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</si>
  <si>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</si>
  <si>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</si>
  <si>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</si>
  <si>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</si>
  <si>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</si>
  <si>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</si>
  <si>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</si>
  <si>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</si>
  <si>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</si>
  <si>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</si>
  <si>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</si>
  <si>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</si>
  <si>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</si>
  <si>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</si>
  <si>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</si>
  <si>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</si>
  <si>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</si>
  <si>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</si>
  <si>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</si>
  <si>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</si>
  <si>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</si>
  <si>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</si>
  <si>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</si>
  <si>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</si>
  <si>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</si>
  <si>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</si>
  <si>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</si>
  <si>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</si>
  <si>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</si>
  <si>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</si>
  <si>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</si>
  <si>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</si>
  <si>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</si>
  <si>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</si>
  <si>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</si>
  <si>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</si>
  <si>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</si>
  <si>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</si>
  <si>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</si>
  <si>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</si>
  <si>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</si>
  <si>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</si>
  <si>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</si>
  <si>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</si>
  <si>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</si>
  <si>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</si>
  <si>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</si>
  <si>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</si>
  <si>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</si>
  <si>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</si>
  <si>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</si>
  <si>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</si>
  <si>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</si>
  <si>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</si>
  <si>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</si>
  <si>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</si>
  <si>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</si>
  <si>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</si>
  <si>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</si>
  <si>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</si>
  <si>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</si>
  <si>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</si>
  <si>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</si>
  <si>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</si>
  <si>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</si>
  <si>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</si>
  <si>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</si>
  <si>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</si>
  <si>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</si>
  <si>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</si>
  <si>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</si>
  <si>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</si>
  <si>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</si>
  <si>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</si>
  <si>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</si>
  <si>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</si>
  <si>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</si>
  <si>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</si>
  <si>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</si>
  <si>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</si>
  <si>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</si>
  <si>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</si>
  <si>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</si>
  <si>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</si>
  <si>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</si>
  <si>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</si>
  <si>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</si>
  <si>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</si>
  <si>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</si>
  <si>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</si>
  <si>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</si>
  <si>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</si>
  <si>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</si>
  <si>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</si>
  <si>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</si>
  <si>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</si>
  <si>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</si>
  <si>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</si>
  <si>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</si>
  <si>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</si>
  <si>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</si>
  <si>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</si>
  <si>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</si>
  <si>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</si>
  <si>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</si>
  <si>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</si>
  <si>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</si>
  <si>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</si>
  <si>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</si>
  <si>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</si>
  <si>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</si>
  <si>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</si>
  <si>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</si>
  <si>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</si>
  <si>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</si>
  <si>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</si>
  <si>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</si>
  <si>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</si>
  <si>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</si>
  <si>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</si>
  <si>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</si>
  <si>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</si>
  <si>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</si>
  <si>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</si>
  <si>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</si>
  <si>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</si>
  <si>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</si>
  <si>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</si>
  <si>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</si>
  <si>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</si>
  <si>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</si>
  <si>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</si>
  <si>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</si>
  <si>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</si>
  <si>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</si>
  <si>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</si>
  <si>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</si>
  <si>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</si>
  <si>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</si>
  <si>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</si>
  <si>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</si>
  <si>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</si>
  <si>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</si>
  <si>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</si>
  <si>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</si>
  <si>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</si>
  <si>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</si>
  <si>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</si>
  <si>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</si>
  <si>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</si>
  <si>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</si>
  <si>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</si>
  <si>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</si>
  <si>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</si>
  <si>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</si>
  <si>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</si>
  <si>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</si>
  <si>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</si>
  <si>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</si>
  <si>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</si>
  <si>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</si>
  <si>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</si>
  <si>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</si>
  <si>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</si>
  <si>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</si>
  <si>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</si>
  <si>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</si>
  <si>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</si>
  <si>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</si>
  <si>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</si>
  <si>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</si>
  <si>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</si>
  <si>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</si>
  <si>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</si>
  <si>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</si>
  <si>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</si>
  <si>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</si>
  <si>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</si>
  <si>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</si>
  <si>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</si>
  <si>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</si>
  <si>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</si>
  <si>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</si>
  <si>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</si>
  <si>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</si>
  <si>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</si>
  <si>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</si>
  <si>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</si>
  <si>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</si>
  <si>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</si>
  <si>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</si>
  <si>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</si>
  <si>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</si>
  <si>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</si>
  <si>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</si>
  <si>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</si>
  <si>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</si>
  <si>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</si>
  <si>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</si>
  <si>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</si>
  <si>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</si>
  <si>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</si>
  <si>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</si>
  <si>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</si>
  <si>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</si>
  <si>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</si>
  <si>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</si>
  <si>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</si>
  <si>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</si>
  <si>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</si>
  <si>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</si>
  <si>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</si>
  <si>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</si>
  <si>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</si>
  <si>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</si>
  <si>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</si>
  <si>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</si>
  <si>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</si>
  <si>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</si>
  <si>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</si>
  <si>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</si>
  <si>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</si>
  <si>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</si>
  <si>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</si>
  <si>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</si>
  <si>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</si>
  <si>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</si>
  <si>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</si>
  <si>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</si>
  <si>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</si>
  <si>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</si>
  <si>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</si>
  <si>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</si>
  <si>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</si>
  <si>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</si>
  <si>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</si>
  <si>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</si>
  <si>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</si>
  <si>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</si>
  <si>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</si>
  <si>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</si>
  <si>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</si>
  <si>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</si>
  <si>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</si>
  <si>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</si>
  <si>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</si>
  <si>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</si>
  <si>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</si>
  <si>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</si>
  <si>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</si>
  <si>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</si>
  <si>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</si>
  <si>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</si>
  <si>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</si>
  <si>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</si>
  <si>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</si>
  <si>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</si>
  <si>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</si>
  <si>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</si>
  <si>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</si>
  <si>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</si>
  <si>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</si>
  <si>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</si>
  <si>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</si>
  <si>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</si>
  <si>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</si>
  <si>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</si>
  <si>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</si>
  <si>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</si>
  <si>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</si>
  <si>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</si>
  <si>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</si>
  <si>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</si>
  <si>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</si>
  <si>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</si>
  <si>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</si>
  <si>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</si>
  <si>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</si>
  <si>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</si>
  <si>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</si>
  <si>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</si>
  <si>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</si>
  <si>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</si>
  <si>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</si>
  <si>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</si>
  <si>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</si>
  <si>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</si>
  <si>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</si>
  <si>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</si>
  <si>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</si>
  <si>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</si>
  <si>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</si>
  <si>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</si>
  <si>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</si>
  <si>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</si>
  <si>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</si>
  <si>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</si>
  <si>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</si>
  <si>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</si>
  <si>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</si>
  <si>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</si>
  <si>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</si>
  <si>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</si>
  <si>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</si>
  <si>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</si>
  <si>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</si>
  <si>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</si>
  <si>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</si>
  <si>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</si>
  <si>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</si>
  <si>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</si>
  <si>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</si>
  <si>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</si>
  <si>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</si>
  <si>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</si>
  <si>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</si>
  <si>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</si>
  <si>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</si>
  <si>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</si>
  <si>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</si>
  <si>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</si>
  <si>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</si>
  <si>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</si>
  <si>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</si>
  <si>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</si>
  <si>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</si>
  <si>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</si>
  <si>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</si>
  <si>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</si>
  <si>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</si>
  <si>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</si>
  <si>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</si>
  <si>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</si>
  <si>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</si>
  <si>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</si>
  <si>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</si>
  <si>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</si>
  <si>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</si>
  <si>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</si>
  <si>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</si>
  <si>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</si>
  <si>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</si>
  <si>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</si>
  <si>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</si>
  <si>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</si>
  <si>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</si>
  <si>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</si>
  <si>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</si>
  <si>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</si>
  <si>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</si>
  <si>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</si>
  <si>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</si>
  <si>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</si>
  <si>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</si>
  <si>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</si>
  <si>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</si>
  <si>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</si>
  <si>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</si>
  <si>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</si>
  <si>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</si>
  <si>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</si>
  <si>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</si>
  <si>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</si>
  <si>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</si>
  <si>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</si>
  <si>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</si>
  <si>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</si>
  <si>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</si>
  <si>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</si>
  <si>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</si>
  <si>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</si>
  <si>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</si>
  <si>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</si>
  <si>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</si>
  <si>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</si>
  <si>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</si>
  <si>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</si>
  <si>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</si>
  <si>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</si>
  <si>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</si>
  <si>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</si>
  <si>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</si>
  <si>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</si>
  <si>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</si>
  <si>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</si>
  <si>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</si>
  <si>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</si>
  <si>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</si>
  <si>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</si>
  <si>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</si>
  <si>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</si>
  <si>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</si>
  <si>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</si>
  <si>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</si>
  <si>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</si>
  <si>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</si>
  <si>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</si>
  <si>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</si>
  <si>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</si>
  <si>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</si>
  <si>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</si>
  <si>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</si>
  <si>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</si>
  <si>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</si>
  <si>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</si>
  <si>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</si>
  <si>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</si>
  <si>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</si>
  <si>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</si>
  <si>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</si>
  <si>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</si>
  <si>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</si>
  <si>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</si>
  <si>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</si>
  <si>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</si>
  <si>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</si>
  <si>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</si>
  <si>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</si>
  <si>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</si>
  <si>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</si>
  <si>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</si>
  <si>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</si>
  <si>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</si>
  <si>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</si>
  <si>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</si>
  <si>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</si>
  <si>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</si>
  <si>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</si>
  <si>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</si>
  <si>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</si>
  <si>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</si>
  <si>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</si>
  <si>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</si>
  <si>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</si>
  <si>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</si>
  <si>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</si>
  <si>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</si>
  <si>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</si>
  <si>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</si>
  <si>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</si>
  <si>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</si>
  <si>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</si>
  <si>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</si>
  <si>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</si>
  <si>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</si>
  <si>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</si>
  <si>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</si>
  <si>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</si>
  <si>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</si>
  <si>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</si>
  <si>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</si>
  <si>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</si>
  <si>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</si>
  <si>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</si>
  <si>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</si>
  <si>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</si>
  <si>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</si>
  <si>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</si>
  <si>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</si>
  <si>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</si>
  <si>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</si>
  <si>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</si>
  <si>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</si>
  <si>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</si>
  <si>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</si>
  <si>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</si>
  <si>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</si>
  <si>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</si>
  <si>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</si>
  <si>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</si>
  <si>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</si>
  <si>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</si>
  <si>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</si>
  <si>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</si>
  <si>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</si>
  <si>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</si>
  <si>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</si>
  <si>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</si>
  <si>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</si>
  <si>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</si>
  <si>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</si>
  <si>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</si>
  <si>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</si>
  <si>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</si>
  <si>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</si>
  <si>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</si>
  <si>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</si>
  <si>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</si>
  <si>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</si>
  <si>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</si>
  <si>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</si>
  <si>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</si>
  <si>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</si>
  <si>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</si>
  <si>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</si>
  <si>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</si>
  <si>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</si>
  <si>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</si>
  <si>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</si>
  <si>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</si>
  <si>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</si>
  <si>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</si>
  <si>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</si>
  <si>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</si>
  <si>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</si>
  <si>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</si>
  <si>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</si>
  <si>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</si>
  <si>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</si>
  <si>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</si>
  <si>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</si>
  <si>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</si>
  <si>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</si>
  <si>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</si>
  <si>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</si>
  <si>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</si>
  <si>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</si>
  <si>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</si>
  <si>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</si>
  <si>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</si>
  <si>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</si>
  <si>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</si>
  <si>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</si>
  <si>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</si>
  <si>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</si>
  <si>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</si>
  <si>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</si>
  <si>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</si>
  <si>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</si>
  <si>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</si>
  <si>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</si>
  <si>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</si>
  <si>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</si>
  <si>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</si>
  <si>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</si>
  <si>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</si>
  <si>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</si>
  <si>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</si>
  <si>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</si>
  <si>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</si>
  <si>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</si>
  <si>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</si>
  <si>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</si>
  <si>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</si>
  <si>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</si>
  <si>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</si>
  <si>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</si>
  <si>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</si>
  <si>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</si>
  <si>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</si>
  <si>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</si>
  <si>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</si>
  <si>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</si>
  <si>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</si>
  <si>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</si>
  <si>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</si>
  <si>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</si>
  <si>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</si>
  <si>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</si>
  <si>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</si>
  <si>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</si>
  <si>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</si>
  <si>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</si>
  <si>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</si>
  <si>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</si>
  <si>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</si>
  <si>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</si>
  <si>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</si>
  <si>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</si>
  <si>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</si>
  <si>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</si>
  <si>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</si>
  <si>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</si>
  <si>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</si>
  <si>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</si>
  <si>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</si>
  <si>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</si>
  <si>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</si>
  <si>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</si>
  <si>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</si>
  <si>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</si>
  <si>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</si>
  <si>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</si>
  <si>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</si>
  <si>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</si>
  <si>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</si>
  <si>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</si>
  <si>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</si>
  <si>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</si>
  <si>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</si>
  <si>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</si>
  <si>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</si>
  <si>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</si>
  <si>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</si>
  <si>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</si>
  <si>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</si>
  <si>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</si>
  <si>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</si>
  <si>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</si>
  <si>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</si>
  <si>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</si>
  <si>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</si>
  <si>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</si>
  <si>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</si>
  <si>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</si>
  <si>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</si>
  <si>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</si>
  <si>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</si>
  <si>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</si>
  <si>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</si>
  <si>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</si>
  <si>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</si>
  <si>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</si>
  <si>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</si>
  <si>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</si>
  <si>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</si>
  <si>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</si>
  <si>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</si>
  <si>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</si>
  <si>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</si>
  <si>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</si>
  <si>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</si>
  <si>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</si>
  <si>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</si>
  <si>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</si>
  <si>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</si>
  <si>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</si>
  <si>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</si>
  <si>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</si>
  <si>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</si>
  <si>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</si>
  <si>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</si>
  <si>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</si>
  <si>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</si>
  <si>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</si>
  <si>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</si>
  <si>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</si>
  <si>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</si>
  <si>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</si>
  <si>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</si>
  <si>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</si>
  <si>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</si>
  <si>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</si>
  <si>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</si>
  <si>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</si>
  <si>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</si>
  <si>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</si>
  <si>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</si>
  <si>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</si>
  <si>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</si>
  <si>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</si>
  <si>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</si>
  <si>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</si>
  <si>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</si>
  <si>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</si>
  <si>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</si>
  <si>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</si>
  <si>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</si>
  <si>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</si>
  <si>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</si>
  <si>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</si>
  <si>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</si>
  <si>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</si>
  <si>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</si>
  <si>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</si>
  <si>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</si>
  <si>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</si>
  <si>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</si>
  <si>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</si>
  <si>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</si>
  <si>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</si>
  <si>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</si>
  <si>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</si>
  <si>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</si>
  <si>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</si>
  <si>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</si>
  <si>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</si>
  <si>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</si>
  <si>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</si>
  <si>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</si>
  <si>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</si>
  <si>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</si>
  <si>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</si>
  <si>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</si>
  <si>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</si>
  <si>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</si>
  <si>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</si>
  <si>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</si>
  <si>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</si>
  <si>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</si>
  <si>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</si>
  <si>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</si>
  <si>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</si>
  <si>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</si>
  <si>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</si>
  <si>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</si>
  <si>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</si>
  <si>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</si>
  <si>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</si>
  <si>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</si>
  <si>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</si>
  <si>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</si>
  <si>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</si>
  <si>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</si>
  <si>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</si>
  <si>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</si>
  <si>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</si>
  <si>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</si>
  <si>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</si>
  <si>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</si>
  <si>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</si>
  <si>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</si>
  <si>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</si>
  <si>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</si>
  <si>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</si>
  <si>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</si>
  <si>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</si>
  <si>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</si>
  <si>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</si>
  <si>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</si>
  <si>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</si>
  <si>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</si>
  <si>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</si>
  <si>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</si>
  <si>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</si>
  <si>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</si>
  <si>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</si>
  <si>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</si>
  <si>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</si>
  <si>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</si>
  <si>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</si>
  <si>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</si>
  <si>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</si>
  <si>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</si>
  <si>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</si>
  <si>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</si>
  <si>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</si>
  <si>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</si>
  <si>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</si>
  <si>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</si>
  <si>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</si>
  <si>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</si>
  <si>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</si>
  <si>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</si>
  <si>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</si>
  <si>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</si>
  <si>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</si>
  <si>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</si>
  <si>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</si>
  <si>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</si>
  <si>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</si>
  <si>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</si>
  <si>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</si>
  <si>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</si>
  <si>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</si>
  <si>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</si>
  <si>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</si>
  <si>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</si>
  <si>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</si>
  <si>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</si>
  <si>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</si>
  <si>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</si>
  <si>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</si>
  <si>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</si>
  <si>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</si>
  <si>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</si>
  <si>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</si>
  <si>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</si>
  <si>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</si>
  <si>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</si>
  <si>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</si>
  <si>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</si>
  <si>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</si>
  <si>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</si>
  <si>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</si>
  <si>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</si>
  <si>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</si>
  <si>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</si>
  <si>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</si>
  <si>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</si>
  <si>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</si>
  <si>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</si>
  <si>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</si>
  <si>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</si>
  <si>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</si>
  <si>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</si>
  <si>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</si>
  <si>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</si>
  <si>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</si>
  <si>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</si>
  <si>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</si>
  <si>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</si>
  <si>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</si>
  <si>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</si>
  <si>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</si>
  <si>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</si>
  <si>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</si>
  <si>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</si>
  <si>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</si>
  <si>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</si>
  <si>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</si>
  <si>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</si>
  <si>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</si>
  <si>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</si>
  <si>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</si>
  <si>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</si>
  <si>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</si>
  <si>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</si>
  <si>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</si>
  <si>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</si>
  <si>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</si>
  <si>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</si>
  <si>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</si>
  <si>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</si>
  <si>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</si>
  <si>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</si>
  <si>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</si>
  <si>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</si>
  <si>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</si>
  <si>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</si>
  <si>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</si>
  <si>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</si>
  <si>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</si>
  <si>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</si>
  <si>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</si>
  <si>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</si>
  <si>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</si>
  <si>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</si>
  <si>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</si>
  <si>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</si>
  <si>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</si>
  <si>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</si>
  <si>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</si>
  <si>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</si>
  <si>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</si>
  <si>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</si>
  <si>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</si>
  <si>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</si>
  <si>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</si>
  <si>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</si>
  <si>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</si>
  <si>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</si>
  <si>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</si>
  <si>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</si>
  <si>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</si>
  <si>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</si>
  <si>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</si>
  <si>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</si>
  <si>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</si>
  <si>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</si>
  <si>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</si>
  <si>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</si>
  <si>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</si>
  <si>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</si>
  <si>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</si>
  <si>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</si>
  <si>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</si>
  <si>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</si>
  <si>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</si>
  <si>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</si>
  <si>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</si>
  <si>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</si>
  <si>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</si>
  <si>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</si>
  <si>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</si>
  <si>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</si>
  <si>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</si>
  <si>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</si>
  <si>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</si>
  <si>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</si>
  <si>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</si>
  <si>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</si>
  <si>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</si>
  <si>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</si>
  <si>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</si>
  <si>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</si>
  <si>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</si>
  <si>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</si>
  <si>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</si>
  <si>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</si>
  <si>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</si>
  <si>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</si>
  <si>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</si>
  <si>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</si>
  <si>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</si>
  <si>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</si>
  <si>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</si>
  <si>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</si>
  <si>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</si>
  <si>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</si>
  <si>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</si>
  <si>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</si>
  <si>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</si>
  <si>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</si>
  <si>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</si>
  <si>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</si>
  <si>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</si>
  <si>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</si>
  <si>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</si>
  <si>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</si>
  <si>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</si>
  <si>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</si>
  <si>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</si>
  <si>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</si>
  <si>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</si>
  <si>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</si>
  <si>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</si>
  <si>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</si>
  <si>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</si>
  <si>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</si>
  <si>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</si>
  <si>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</si>
  <si>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</si>
  <si>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</si>
  <si>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</si>
  <si>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</si>
  <si>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</si>
  <si>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</si>
  <si>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</si>
  <si>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</si>
  <si>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</si>
  <si>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</si>
  <si>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</si>
  <si>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</si>
  <si>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</si>
  <si>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</si>
  <si>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</si>
  <si>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</si>
  <si>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</si>
  <si>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</si>
  <si>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</si>
  <si>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</si>
  <si>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</si>
  <si>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</si>
  <si>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</si>
  <si>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</si>
  <si>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</si>
  <si>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</si>
  <si>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</si>
  <si>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</si>
  <si>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</si>
  <si>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</si>
  <si>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</si>
  <si>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</si>
  <si>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</si>
  <si>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</si>
  <si>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</si>
  <si>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</si>
  <si>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</si>
  <si>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</si>
  <si>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</si>
  <si>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</si>
  <si>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</si>
  <si>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</si>
  <si>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</si>
  <si>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</si>
  <si>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</si>
  <si>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</si>
  <si>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</si>
  <si>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</si>
  <si>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</si>
  <si>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</si>
  <si>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</si>
  <si>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</si>
  <si>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</si>
  <si>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</si>
  <si>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</si>
  <si>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</si>
  <si>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</si>
  <si>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</si>
  <si>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</si>
  <si>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</si>
  <si>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</si>
  <si>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</si>
  <si>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</si>
  <si>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</si>
  <si>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</si>
  <si>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</si>
  <si>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</si>
  <si>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</si>
  <si>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</si>
  <si>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</si>
  <si>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</si>
  <si>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</si>
  <si>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</si>
  <si>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</si>
  <si>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</si>
  <si>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</si>
  <si>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</si>
  <si>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</si>
  <si>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</si>
  <si>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</si>
  <si>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</si>
  <si>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</si>
  <si>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</si>
  <si>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</si>
  <si>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</si>
  <si>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</si>
  <si>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</si>
  <si>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</si>
  <si>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</si>
  <si>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</si>
  <si>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</si>
  <si>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</si>
  <si>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</si>
  <si>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</si>
  <si>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</si>
  <si>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</si>
  <si>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</si>
  <si>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</si>
  <si>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</si>
  <si>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</si>
  <si>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</si>
  <si>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</si>
  <si>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</si>
  <si>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</si>
  <si>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</si>
  <si>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</si>
  <si>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</si>
  <si>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</si>
  <si>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</si>
  <si>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</si>
  <si>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</si>
  <si>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</si>
  <si>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</si>
  <si>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</si>
  <si>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</si>
  <si>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</si>
  <si>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</si>
  <si>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</si>
  <si>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</si>
  <si>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</si>
  <si>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</si>
  <si>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</si>
  <si>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</si>
  <si>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</si>
  <si>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</si>
  <si>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</si>
  <si>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</si>
  <si>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</si>
  <si>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</si>
  <si>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</si>
  <si>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</si>
  <si>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</si>
  <si>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</si>
  <si>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</si>
  <si>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</si>
  <si>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</si>
  <si>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</si>
  <si>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</si>
  <si>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</si>
  <si>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</si>
  <si>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</si>
  <si>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</si>
  <si>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</si>
  <si>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</si>
  <si>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</si>
  <si>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</si>
  <si>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</si>
  <si>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</si>
  <si>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</si>
  <si>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</si>
  <si>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</si>
  <si>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</si>
  <si>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</si>
  <si>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</si>
  <si>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</si>
  <si>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</si>
  <si>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</si>
  <si>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</si>
  <si>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</si>
  <si>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</si>
  <si>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</si>
  <si>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</si>
  <si>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</si>
  <si>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</si>
  <si>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</si>
  <si>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</si>
  <si>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</si>
  <si>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</si>
  <si>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</si>
  <si>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</si>
  <si>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</si>
  <si>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</si>
  <si>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</si>
  <si>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</si>
  <si>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</si>
  <si>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</si>
  <si>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</si>
  <si>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</si>
  <si>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</si>
  <si>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</si>
  <si>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</si>
  <si>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</si>
  <si>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</si>
  <si>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</si>
  <si>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</si>
  <si>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</si>
  <si>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</si>
  <si>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</si>
  <si>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</si>
  <si>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</si>
  <si>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</si>
  <si>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</si>
  <si>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</si>
  <si>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</si>
  <si>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</si>
  <si>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</si>
  <si>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</si>
  <si>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</si>
  <si>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</si>
  <si>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</si>
  <si>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</si>
  <si>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</si>
  <si>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</si>
  <si>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</si>
  <si>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</si>
  <si>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</si>
  <si>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</si>
  <si>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</si>
  <si>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</si>
  <si>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</si>
  <si>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</si>
  <si>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</si>
  <si>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</si>
  <si>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</si>
  <si>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</si>
  <si>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</si>
  <si>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</si>
  <si>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</si>
  <si>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</si>
  <si>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</si>
  <si>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</si>
  <si>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</si>
  <si>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</si>
  <si>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</si>
  <si>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</si>
  <si>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</si>
  <si>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</si>
  <si>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</si>
  <si>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</si>
  <si>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</si>
  <si>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</si>
  <si>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</si>
  <si>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</si>
  <si>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</si>
  <si>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</si>
  <si>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</si>
  <si>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</si>
  <si>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</si>
  <si>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</si>
  <si>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</si>
  <si>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</si>
  <si>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</si>
  <si>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</si>
  <si>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</si>
  <si>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</si>
  <si>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</si>
  <si>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</si>
  <si>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</si>
  <si>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</si>
  <si>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</si>
  <si>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</si>
  <si>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</si>
  <si>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</si>
  <si>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</si>
  <si>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</si>
  <si>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</si>
  <si>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</si>
  <si>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</si>
  <si>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</si>
  <si>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</si>
  <si>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</si>
  <si>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</si>
  <si>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</si>
  <si>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</si>
  <si>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</si>
  <si>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</si>
  <si>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</si>
  <si>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</si>
  <si>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</si>
  <si>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</si>
  <si>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</si>
  <si>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</si>
  <si>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</si>
  <si>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</si>
  <si>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</si>
  <si>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</si>
  <si>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</si>
  <si>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</si>
  <si>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</si>
  <si>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</si>
  <si>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</si>
  <si>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</si>
  <si>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</si>
  <si>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</si>
  <si>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</si>
  <si>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</si>
  <si>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</si>
  <si>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</si>
  <si>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</si>
  <si>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</si>
  <si>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</si>
  <si>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</si>
  <si>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</si>
  <si>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</si>
  <si>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</si>
  <si>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</si>
  <si>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</si>
  <si>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</si>
  <si>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</si>
  <si>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</si>
  <si>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</si>
  <si>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</si>
  <si>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</si>
  <si>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</si>
  <si>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</si>
  <si>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</si>
  <si>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</si>
  <si>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</si>
  <si>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</si>
  <si>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</si>
  <si>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</si>
  <si>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</si>
  <si>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</si>
  <si>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</si>
  <si>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</si>
  <si>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</si>
  <si>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</si>
  <si>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</si>
  <si>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</si>
  <si>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</si>
  <si>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</si>
  <si>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</si>
  <si>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</si>
  <si>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</si>
  <si>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</si>
  <si>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</si>
  <si>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</si>
  <si>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</si>
  <si>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</si>
  <si>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</si>
  <si>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</si>
  <si>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</si>
  <si>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</si>
  <si>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</si>
  <si>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</si>
  <si>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</si>
  <si>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</si>
  <si>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</si>
  <si>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</si>
  <si>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</si>
  <si>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</si>
  <si>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</si>
  <si>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</si>
  <si>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</si>
  <si>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</si>
  <si>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</si>
  <si>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</si>
  <si>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</si>
  <si>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</si>
  <si>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</si>
  <si>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</si>
  <si>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</si>
  <si>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</si>
  <si>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</si>
  <si>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</si>
  <si>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</si>
  <si>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</si>
  <si>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</si>
  <si>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</si>
  <si>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</si>
  <si>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</si>
  <si>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</si>
  <si>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</si>
  <si>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</si>
  <si>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</si>
  <si>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</si>
  <si>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</si>
  <si>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</si>
  <si>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</si>
  <si>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</si>
  <si>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</si>
  <si>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</si>
  <si>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</si>
  <si>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</si>
  <si>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</si>
  <si>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</si>
  <si>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</si>
  <si>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</si>
  <si>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</si>
  <si>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</si>
  <si>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</si>
  <si>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</si>
  <si>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</si>
  <si>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</si>
  <si>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</si>
  <si>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</si>
  <si>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</si>
  <si>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</si>
  <si>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</si>
  <si>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</si>
  <si>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</si>
  <si>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</si>
  <si>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</si>
  <si>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</si>
  <si>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</si>
  <si>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</si>
  <si>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</si>
  <si>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</si>
  <si>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</si>
  <si>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</si>
  <si>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</si>
  <si>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</si>
  <si>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</si>
  <si>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</si>
  <si>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</si>
  <si>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</si>
  <si>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</si>
  <si>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</si>
  <si>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</si>
  <si>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</si>
  <si>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</si>
  <si>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</si>
  <si>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</si>
  <si>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</si>
  <si>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</si>
  <si>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</si>
  <si>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</si>
  <si>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</si>
  <si>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</si>
  <si>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</si>
  <si>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</si>
  <si>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</si>
  <si>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</si>
  <si>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</si>
  <si>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</si>
  <si>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</si>
  <si>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</si>
  <si>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</si>
  <si>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</si>
  <si>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</si>
  <si>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</si>
  <si>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</si>
  <si>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</si>
  <si>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</si>
  <si>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</si>
  <si>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</si>
  <si>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</si>
  <si>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</si>
  <si>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</si>
  <si>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</si>
  <si>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</si>
  <si>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</si>
  <si>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</si>
  <si>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</si>
  <si>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</si>
  <si>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</si>
  <si>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</si>
  <si>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</si>
  <si>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</si>
  <si>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</si>
  <si>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</si>
  <si>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</si>
  <si>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</si>
  <si>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</si>
  <si>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</si>
  <si>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</si>
  <si>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</si>
  <si>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</si>
  <si>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</si>
  <si>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</si>
  <si>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</si>
  <si>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</si>
  <si>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</si>
  <si>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</si>
  <si>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</si>
  <si>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</si>
  <si>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</si>
  <si>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</si>
  <si>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</si>
  <si>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</si>
  <si>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</si>
  <si>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</si>
  <si>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</si>
  <si>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</si>
  <si>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</si>
  <si>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</si>
  <si>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</si>
  <si>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</si>
  <si>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</si>
  <si>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</si>
  <si>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</si>
  <si>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</si>
  <si>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</si>
  <si>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</si>
  <si>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</si>
  <si>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</si>
  <si>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</si>
  <si>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</si>
  <si>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</si>
  <si>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</si>
  <si>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</si>
  <si>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</si>
  <si>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</si>
  <si>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</si>
  <si>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</si>
  <si>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</si>
  <si>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</si>
  <si>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</si>
  <si>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</si>
  <si>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</si>
  <si>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</si>
  <si>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</si>
  <si>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</si>
  <si>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</si>
  <si>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</si>
  <si>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</si>
  <si>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</si>
  <si>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</si>
  <si>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</si>
  <si>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</si>
  <si>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</si>
  <si>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</si>
  <si>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</si>
  <si>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</si>
  <si>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</si>
  <si>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</si>
  <si>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</si>
  <si>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</si>
  <si>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</si>
  <si>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</si>
  <si>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</si>
  <si>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</si>
  <si>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</si>
  <si>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</si>
  <si>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</si>
  <si>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</si>
  <si>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</si>
  <si>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</si>
  <si>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</si>
  <si>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</si>
  <si>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</si>
  <si>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</si>
  <si>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</si>
  <si>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</si>
  <si>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</si>
  <si>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</si>
  <si>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</si>
  <si>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</si>
  <si>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</si>
  <si>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</si>
  <si>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</si>
  <si>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</si>
  <si>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</si>
  <si>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</si>
  <si>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</si>
  <si>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</si>
  <si>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</si>
  <si>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</si>
  <si>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</si>
  <si>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</si>
  <si>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</si>
  <si>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</si>
  <si>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</si>
  <si>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</si>
  <si>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</si>
  <si>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</si>
  <si>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</si>
  <si>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</si>
  <si>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</si>
  <si>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</si>
  <si>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</si>
  <si>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</si>
  <si>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</si>
  <si>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</si>
  <si>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</si>
  <si>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</si>
  <si>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</si>
  <si>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</si>
  <si>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</si>
  <si>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</si>
  <si>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</si>
  <si>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</si>
  <si>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</si>
  <si>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</si>
  <si>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</si>
  <si>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</si>
  <si>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</si>
  <si>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</si>
  <si>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</si>
  <si>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</si>
  <si>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</si>
  <si>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</si>
  <si>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</si>
  <si>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</si>
  <si>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</si>
  <si>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</si>
  <si>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</si>
  <si>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</si>
  <si>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</si>
  <si>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</si>
  <si>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</si>
  <si>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</si>
  <si>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</si>
  <si>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</si>
  <si>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</si>
  <si>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</si>
  <si>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</si>
  <si>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</si>
  <si>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</si>
  <si>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</si>
  <si>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</si>
  <si>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</si>
  <si>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</si>
  <si>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</si>
  <si>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</si>
  <si>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</si>
  <si>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</si>
  <si>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</si>
  <si>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</si>
  <si>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</si>
  <si>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</si>
  <si>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</si>
  <si>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</si>
  <si>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</si>
  <si>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</si>
  <si>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</si>
  <si>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</si>
  <si>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</si>
  <si>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</si>
  <si>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</si>
  <si>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</si>
  <si>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</si>
  <si>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</si>
  <si>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</si>
  <si>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</si>
  <si>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</si>
  <si>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</si>
  <si>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</si>
  <si>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</si>
  <si>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</si>
  <si>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</si>
  <si>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</si>
  <si>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</si>
  <si>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</si>
  <si>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</si>
  <si>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</si>
  <si>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</si>
  <si>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</si>
  <si>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</si>
  <si>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</si>
  <si>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</si>
  <si>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</si>
  <si>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</si>
  <si>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</si>
  <si>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</si>
  <si>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</si>
  <si>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</si>
  <si>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</si>
  <si>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</si>
  <si>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</si>
  <si>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</si>
  <si>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</si>
  <si>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</si>
  <si>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</si>
  <si>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</si>
  <si>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</si>
  <si>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</si>
  <si>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</si>
  <si>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</si>
  <si>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</si>
  <si>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</si>
  <si>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</si>
  <si>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</si>
  <si>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</si>
  <si>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</si>
  <si>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</si>
  <si>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</si>
  <si>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</si>
  <si>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</si>
  <si>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</si>
  <si>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</si>
  <si>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</si>
  <si>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</si>
  <si>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</si>
  <si>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</si>
  <si>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</si>
  <si>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</si>
  <si>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</si>
  <si>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</si>
  <si>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</si>
  <si>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</si>
  <si>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</si>
  <si>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</si>
  <si>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</si>
  <si>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</si>
  <si>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</si>
  <si>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</si>
  <si>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</si>
  <si>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</si>
  <si>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</si>
  <si>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</si>
  <si>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</si>
  <si>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</si>
  <si>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</si>
  <si>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</si>
  <si>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</si>
  <si>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</si>
  <si>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</si>
  <si>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</si>
  <si>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</si>
  <si>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</si>
  <si>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</si>
  <si>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</si>
  <si>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</si>
  <si>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</si>
  <si>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</si>
  <si>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</si>
  <si>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</si>
  <si>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</si>
  <si>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</si>
  <si>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</si>
  <si>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</si>
  <si>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</si>
  <si>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</si>
  <si>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</si>
  <si>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</si>
  <si>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</si>
  <si>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</si>
  <si>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</si>
  <si>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</si>
  <si>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</si>
  <si>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</si>
  <si>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</si>
  <si>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</si>
  <si>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</si>
  <si>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</si>
  <si>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</si>
  <si>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</si>
  <si>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</si>
  <si>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</si>
  <si>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</si>
  <si>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</si>
  <si>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</si>
  <si>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</si>
  <si>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</si>
  <si>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</si>
  <si>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</si>
  <si>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</si>
  <si>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</si>
  <si>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</si>
  <si>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</si>
  <si>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</si>
  <si>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</si>
  <si>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</si>
  <si>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</si>
  <si>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</si>
  <si>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</si>
  <si>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</si>
  <si>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</si>
  <si>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</si>
  <si>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</si>
  <si>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</si>
  <si>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</si>
  <si>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</si>
  <si>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</si>
  <si>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</si>
  <si>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</si>
  <si>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</si>
  <si>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</si>
  <si>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</si>
  <si>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</si>
  <si>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</si>
  <si>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</si>
  <si>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</si>
  <si>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</si>
  <si>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</si>
  <si>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</si>
  <si>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</si>
  <si>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</si>
  <si>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</si>
  <si>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</si>
  <si>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</si>
  <si>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</si>
  <si>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</si>
  <si>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</si>
  <si>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</si>
  <si>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</si>
  <si>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</si>
  <si>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</si>
  <si>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</si>
  <si>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</si>
  <si>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</si>
  <si>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</si>
  <si>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</si>
  <si>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</si>
  <si>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</si>
  <si>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</si>
  <si>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</si>
  <si>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</si>
  <si>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</si>
  <si>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</si>
  <si>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</si>
  <si>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</si>
  <si>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</si>
  <si>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</si>
  <si>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</si>
  <si>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</si>
  <si>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</si>
  <si>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</si>
  <si>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</si>
  <si>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</si>
  <si>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</si>
  <si>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</si>
  <si>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</si>
  <si>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</si>
  <si>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</si>
  <si>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</si>
  <si>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</si>
  <si>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</si>
  <si>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</si>
  <si>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</si>
  <si>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</si>
  <si>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</si>
  <si>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</si>
  <si>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</si>
  <si>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</si>
  <si>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</si>
  <si>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</si>
  <si>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</si>
  <si>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</si>
  <si>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</si>
  <si>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</si>
  <si>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</si>
  <si>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</si>
  <si>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</si>
  <si>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</si>
  <si>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</si>
  <si>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</si>
  <si>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</si>
  <si>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</si>
  <si>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</si>
  <si>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</si>
  <si>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</si>
  <si>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</si>
  <si>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</si>
  <si>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</si>
  <si>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</si>
  <si>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</si>
  <si>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</si>
  <si>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</si>
  <si>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</si>
  <si>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</si>
  <si>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</si>
  <si>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</si>
  <si>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</si>
  <si>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</si>
  <si>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</si>
  <si>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</si>
  <si>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</si>
  <si>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</si>
  <si>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</si>
  <si>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</si>
  <si>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</si>
  <si>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</si>
  <si>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</si>
  <si>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</si>
  <si>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</si>
  <si>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</si>
  <si>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</si>
  <si>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</si>
  <si>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</si>
  <si>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</si>
  <si>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</si>
  <si>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</si>
  <si>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</si>
  <si>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</si>
  <si>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</si>
  <si>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</si>
  <si>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</si>
  <si>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</si>
  <si>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</si>
  <si>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</si>
  <si>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</si>
  <si>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</si>
  <si>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</si>
  <si>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</si>
  <si>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</si>
  <si>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</si>
  <si>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</si>
  <si>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</si>
  <si>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</si>
  <si>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</si>
  <si>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</si>
  <si>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</si>
  <si>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</si>
  <si>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</si>
  <si>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</si>
  <si>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</si>
  <si>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</si>
  <si>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</si>
  <si>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</si>
  <si>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</si>
  <si>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</si>
  <si>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</si>
  <si>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</si>
  <si>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</si>
  <si>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</si>
  <si>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</si>
  <si>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</si>
  <si>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</si>
  <si>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</si>
  <si>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</si>
  <si>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</si>
  <si>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</si>
  <si>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</si>
  <si>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</si>
  <si>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</si>
  <si>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</si>
  <si>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</si>
  <si>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</si>
  <si>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</si>
  <si>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</si>
  <si>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</si>
  <si>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</si>
  <si>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</si>
  <si>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</si>
  <si>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</si>
  <si>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</si>
  <si>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</si>
  <si>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</si>
  <si>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</si>
  <si>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</si>
  <si>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</si>
  <si>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</si>
  <si>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</si>
  <si>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</si>
  <si>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</si>
  <si>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</si>
  <si>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</si>
  <si>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</si>
  <si>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</si>
  <si>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</si>
  <si>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</si>
  <si>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</si>
  <si>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</si>
  <si>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</si>
  <si>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</si>
  <si>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</si>
  <si>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</si>
  <si>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</si>
  <si>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</si>
  <si>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</si>
  <si>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</si>
  <si>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</si>
  <si>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</si>
  <si>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</si>
  <si>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</si>
  <si>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</si>
  <si>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</si>
  <si>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</si>
  <si>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</si>
  <si>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</si>
  <si>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</si>
  <si>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</si>
  <si>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</si>
  <si>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</si>
  <si>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</si>
  <si>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</si>
  <si>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</si>
  <si>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</si>
  <si>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</si>
  <si>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</si>
  <si>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</si>
  <si>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</si>
  <si>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</si>
  <si>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</si>
  <si>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</si>
  <si>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</si>
  <si>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</si>
  <si>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</si>
  <si>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</si>
  <si>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</si>
  <si>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</si>
  <si>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</si>
  <si>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</si>
  <si>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</si>
  <si>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</si>
  <si>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</si>
  <si>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</si>
  <si>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</si>
  <si>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</si>
  <si>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</si>
  <si>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</si>
  <si>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</si>
  <si>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</si>
  <si>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</si>
  <si>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</si>
  <si>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</si>
  <si>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</si>
  <si>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</si>
  <si>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</si>
  <si>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</si>
  <si>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</si>
  <si>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</si>
  <si>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</si>
  <si>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</si>
  <si>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</si>
  <si>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</si>
  <si>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</si>
  <si>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</si>
  <si>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</si>
  <si>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</si>
  <si>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</si>
  <si>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</si>
  <si>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</si>
  <si>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</si>
  <si>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</si>
  <si>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</si>
  <si>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</si>
  <si>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</si>
  <si>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</si>
  <si>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</si>
  <si>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</si>
  <si>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</si>
  <si>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</si>
  <si>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</si>
  <si>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</si>
  <si>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</si>
  <si>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</si>
  <si>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</si>
  <si>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</si>
  <si>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</si>
  <si>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</si>
  <si>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</si>
  <si>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</si>
  <si>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</si>
  <si>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</si>
  <si>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</si>
  <si>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</si>
  <si>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</si>
  <si>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</si>
  <si>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</si>
  <si>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</si>
  <si>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</si>
  <si>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</si>
  <si>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</si>
  <si>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</si>
  <si>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</si>
  <si>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</si>
  <si>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</si>
  <si>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</si>
  <si>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</si>
  <si>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</si>
  <si>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</si>
  <si>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</si>
  <si>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</si>
  <si>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</si>
  <si>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</si>
  <si>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</si>
  <si>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</si>
  <si>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</si>
  <si>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</si>
  <si>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</si>
  <si>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</si>
  <si>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</si>
  <si>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</si>
  <si>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</si>
  <si>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</si>
  <si>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</si>
  <si>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</si>
  <si>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</si>
  <si>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</si>
  <si>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</si>
  <si>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</si>
  <si>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</si>
  <si>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</si>
  <si>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</si>
  <si>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</si>
  <si>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</si>
  <si>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</si>
  <si>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</si>
  <si>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</si>
  <si>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</si>
  <si>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</si>
  <si>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</si>
  <si>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</si>
  <si>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</si>
  <si>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</si>
  <si>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</si>
  <si>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</si>
  <si>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</si>
  <si>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</si>
  <si>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</si>
  <si>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</si>
  <si>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</si>
  <si>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</si>
  <si>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</si>
  <si>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</si>
  <si>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</si>
  <si>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</si>
  <si>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</si>
  <si>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</si>
  <si>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</si>
  <si>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</si>
  <si>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</si>
  <si>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</si>
  <si>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</si>
  <si>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</si>
  <si>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</si>
  <si>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</si>
  <si>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</si>
  <si>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</si>
  <si>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</si>
  <si>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</si>
  <si>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</si>
  <si>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</si>
  <si>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</si>
  <si>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</si>
  <si>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</si>
  <si>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</si>
  <si>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</si>
  <si>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</si>
  <si>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</si>
  <si>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</si>
  <si>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</si>
  <si>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</si>
  <si>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</si>
  <si>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</si>
  <si>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</si>
  <si>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</si>
  <si>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</si>
  <si>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</si>
  <si>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</si>
  <si>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</si>
  <si>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</si>
  <si>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</si>
  <si>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</si>
  <si>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</si>
  <si>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</si>
  <si>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</si>
  <si>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</si>
  <si>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</si>
  <si>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</si>
  <si>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</si>
  <si>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</si>
  <si>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</si>
  <si>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</si>
  <si>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</si>
  <si>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</si>
  <si>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</si>
  <si>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</si>
  <si>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</si>
  <si>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</si>
  <si>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</si>
  <si>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</si>
  <si>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</si>
  <si>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</si>
  <si>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</si>
  <si>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</si>
  <si>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</si>
  <si>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</si>
  <si>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</si>
  <si>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</si>
  <si>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</si>
  <si>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</si>
  <si>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</si>
  <si>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</si>
  <si>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</si>
  <si>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</si>
  <si>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</si>
  <si>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</si>
  <si>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</si>
  <si>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</si>
  <si>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</si>
  <si>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</si>
  <si>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</si>
  <si>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</si>
  <si>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</si>
  <si>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</si>
  <si>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</si>
  <si>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</si>
  <si>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</si>
  <si>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</si>
  <si>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</si>
  <si>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</si>
  <si>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</si>
  <si>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</si>
  <si>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</si>
  <si>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</si>
  <si>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</si>
  <si>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</si>
  <si>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</si>
  <si>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</si>
  <si>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</si>
  <si>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</si>
  <si>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</si>
  <si>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</si>
  <si>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</si>
  <si>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</si>
  <si>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</si>
  <si>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</si>
  <si>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</si>
  <si>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</si>
  <si>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</si>
  <si>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</si>
  <si>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</si>
  <si>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</si>
  <si>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</si>
  <si>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</si>
  <si>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</si>
  <si>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</si>
  <si>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</si>
  <si>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</si>
  <si>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</si>
  <si>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</si>
  <si>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</si>
  <si>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</si>
  <si>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</si>
  <si>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</si>
  <si>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</si>
  <si>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</si>
  <si>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</si>
  <si>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</si>
  <si>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</si>
  <si>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</si>
  <si>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</si>
  <si>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</si>
  <si>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</si>
  <si>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</si>
  <si>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</si>
  <si>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</si>
  <si>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</si>
  <si>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</si>
  <si>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</si>
  <si>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</si>
  <si>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</si>
  <si>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</si>
  <si>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</si>
  <si>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</si>
  <si>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</si>
  <si>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</si>
  <si>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</si>
  <si>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</si>
  <si>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</si>
  <si>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</si>
  <si>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</si>
  <si>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</si>
  <si>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</si>
  <si>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</si>
  <si>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</si>
  <si>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</si>
  <si>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</si>
  <si>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</si>
  <si>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</si>
  <si>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</si>
  <si>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</si>
  <si>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</si>
  <si>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</si>
  <si>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</si>
  <si>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</si>
  <si>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</si>
  <si>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</si>
  <si>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</si>
  <si>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</si>
  <si>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</si>
  <si>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</si>
  <si>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</si>
  <si>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</si>
  <si>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</si>
  <si>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</si>
  <si>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</si>
  <si>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</si>
  <si>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</si>
  <si>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</si>
  <si>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</si>
  <si>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</si>
  <si>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</si>
  <si>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</si>
  <si>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</si>
  <si>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</si>
  <si>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</si>
  <si>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</si>
  <si>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</si>
  <si>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</si>
  <si>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</si>
  <si>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</si>
  <si>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</si>
  <si>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</si>
  <si>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</si>
  <si>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</si>
  <si>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</si>
  <si>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</si>
  <si>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</si>
  <si>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</si>
  <si>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</si>
  <si>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</si>
  <si>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</si>
  <si>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</si>
  <si>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</si>
  <si>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</si>
  <si>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</si>
  <si>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</si>
  <si>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</si>
  <si>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</si>
  <si>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</si>
  <si>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</si>
  <si>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</si>
  <si>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</si>
  <si>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</si>
  <si>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</si>
  <si>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</si>
  <si>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</si>
  <si>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</si>
  <si>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</si>
  <si>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</si>
  <si>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</si>
  <si>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</si>
  <si>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</si>
  <si>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</si>
  <si>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</si>
  <si>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</si>
  <si>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</si>
  <si>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</si>
  <si>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</si>
  <si>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</si>
  <si>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</si>
  <si>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</si>
  <si>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</si>
  <si>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</si>
  <si>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</si>
  <si>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</si>
  <si>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</si>
  <si>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</si>
  <si>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</si>
  <si>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</si>
  <si>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</si>
  <si>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</si>
  <si>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</si>
  <si>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</si>
  <si>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</si>
  <si>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</si>
  <si>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</si>
  <si>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</si>
  <si>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</si>
  <si>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</si>
  <si>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</si>
  <si>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</si>
  <si>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</si>
  <si>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</si>
  <si>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</si>
  <si>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</si>
  <si>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</si>
  <si>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</si>
  <si>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</si>
  <si>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</si>
  <si>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</si>
  <si>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</si>
  <si>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</si>
  <si>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</si>
  <si>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</si>
  <si>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</si>
  <si>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</si>
  <si>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</si>
  <si>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</si>
  <si>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</si>
  <si>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</si>
  <si>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</si>
  <si>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</si>
  <si>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</si>
  <si>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</si>
  <si>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</si>
  <si>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</si>
  <si>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</si>
  <si>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</si>
  <si>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</si>
  <si>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</si>
  <si>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</si>
  <si>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</si>
  <si>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</si>
  <si>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</si>
  <si>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</si>
  <si>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</si>
  <si>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</si>
  <si>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</si>
  <si>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</si>
  <si>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</si>
  <si>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</si>
  <si>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</si>
  <si>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</si>
  <si>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</si>
  <si>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</si>
  <si>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</si>
  <si>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</si>
  <si>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</si>
  <si>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</si>
  <si>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</si>
  <si>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</si>
  <si>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</si>
  <si>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</si>
  <si>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</si>
  <si>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</si>
  <si>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</si>
  <si>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</si>
  <si>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</si>
  <si>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</si>
  <si>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</si>
  <si>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</si>
  <si>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</si>
  <si>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</si>
  <si>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</si>
  <si>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</si>
  <si>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</si>
  <si>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</si>
  <si>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</si>
  <si>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</si>
  <si>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</si>
  <si>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</si>
  <si>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</si>
  <si>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</si>
  <si>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</si>
  <si>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</si>
  <si>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</si>
  <si>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</si>
  <si>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</si>
  <si>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</si>
  <si>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</si>
  <si>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</si>
  <si>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</si>
  <si>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</si>
  <si>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</si>
  <si>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</si>
  <si>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</si>
  <si>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</si>
  <si>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</si>
  <si>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</si>
  <si>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</si>
  <si>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</si>
  <si>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</si>
  <si>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</si>
  <si>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</si>
  <si>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</si>
  <si>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</si>
  <si>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</si>
  <si>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</si>
  <si>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</si>
  <si>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</si>
  <si>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</si>
  <si>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</si>
  <si>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</si>
  <si>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</si>
  <si>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</si>
  <si>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</si>
  <si>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</si>
  <si>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</si>
  <si>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</si>
  <si>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</si>
  <si>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</si>
  <si>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</si>
  <si>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</si>
  <si>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</si>
  <si>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</si>
  <si>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</si>
  <si>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</si>
  <si>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</si>
  <si>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</si>
  <si>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</si>
  <si>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</si>
  <si>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</si>
  <si>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</si>
  <si>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</si>
  <si>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</si>
  <si>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</si>
  <si>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</si>
  <si>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</si>
  <si>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</si>
  <si>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</si>
  <si>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</si>
  <si>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</si>
  <si>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</si>
  <si>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</si>
  <si>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</si>
  <si>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</si>
  <si>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</si>
  <si>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</si>
  <si>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</si>
  <si>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</si>
  <si>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</si>
  <si>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</si>
  <si>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</si>
  <si>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</si>
  <si>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</si>
  <si>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</si>
  <si>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</si>
  <si>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</si>
  <si>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</si>
  <si>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</si>
  <si>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</si>
  <si>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</si>
  <si>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</si>
  <si>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</si>
  <si>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</si>
  <si>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</si>
  <si>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</si>
  <si>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</si>
  <si>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</si>
  <si>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</si>
  <si>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</si>
  <si>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</si>
  <si>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</si>
  <si>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</si>
  <si>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</si>
  <si>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</si>
  <si>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</si>
  <si>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</si>
  <si>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</si>
  <si>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</si>
  <si>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</si>
  <si>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</si>
  <si>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</si>
  <si>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</si>
  <si>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</si>
  <si>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</si>
  <si>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</si>
  <si>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</si>
  <si>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</si>
  <si>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</si>
  <si>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</si>
  <si>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</si>
  <si>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</si>
  <si>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</si>
  <si>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</si>
  <si>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</si>
  <si>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</si>
  <si>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</si>
  <si>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</si>
  <si>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</si>
  <si>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</si>
  <si>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</si>
  <si>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</si>
  <si>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</si>
  <si>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</si>
  <si>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</si>
  <si>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</si>
  <si>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</si>
  <si>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</si>
  <si>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</si>
  <si>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</si>
  <si>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</si>
  <si>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</si>
  <si>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</si>
  <si>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</si>
  <si>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</si>
  <si>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</si>
  <si>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</si>
  <si>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</si>
  <si>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</si>
  <si>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</si>
  <si>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</si>
  <si>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</si>
  <si>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</si>
  <si>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</si>
  <si>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</si>
  <si>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</si>
  <si>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</si>
  <si>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</si>
  <si>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</si>
  <si>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</si>
  <si>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</si>
  <si>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</si>
  <si>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</si>
  <si>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</si>
  <si>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</si>
  <si>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</si>
  <si>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</si>
  <si>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</si>
  <si>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</si>
  <si>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</si>
  <si>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</si>
  <si>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</si>
  <si>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</si>
  <si>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</si>
  <si>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</si>
  <si>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</si>
  <si>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</si>
  <si>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</si>
  <si>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</si>
  <si>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</si>
  <si>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</si>
  <si>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</si>
  <si>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</si>
  <si>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</si>
  <si>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</si>
  <si>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</si>
  <si>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</si>
  <si>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</si>
  <si>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</si>
  <si>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</si>
  <si>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</si>
  <si>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</si>
  <si>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</si>
  <si>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</si>
  <si>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</si>
  <si>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</si>
  <si>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</si>
  <si>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</si>
  <si>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</si>
  <si>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</si>
  <si>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</si>
  <si>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</si>
  <si>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</si>
  <si>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</si>
  <si>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</si>
  <si>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</si>
  <si>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</si>
  <si>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</si>
  <si>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</si>
  <si>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</si>
  <si>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</si>
  <si>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</si>
  <si>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</si>
  <si>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</si>
  <si>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</si>
  <si>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</si>
  <si>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</si>
  <si>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</si>
  <si>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</si>
  <si>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</si>
  <si>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</si>
  <si>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</si>
  <si>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</si>
  <si>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</si>
  <si>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</si>
  <si>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</si>
  <si>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</si>
  <si>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</si>
  <si>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</si>
  <si>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</si>
  <si>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</si>
  <si>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</si>
  <si>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</si>
  <si>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</si>
  <si>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</si>
  <si>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</si>
  <si>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</si>
  <si>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</si>
  <si>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</si>
  <si>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</si>
  <si>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</si>
  <si>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</si>
  <si>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</si>
  <si>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</si>
  <si>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</si>
  <si>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</si>
  <si>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</si>
  <si>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</si>
  <si>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</si>
  <si>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</si>
  <si>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</si>
  <si>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</si>
  <si>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</si>
  <si>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</si>
  <si>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</si>
  <si>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</si>
  <si>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</si>
  <si>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</si>
  <si>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</si>
  <si>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</si>
  <si>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</si>
  <si>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</si>
  <si>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</si>
  <si>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</si>
  <si>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</si>
  <si>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</si>
  <si>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</si>
  <si>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</si>
  <si>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</si>
  <si>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</si>
  <si>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</si>
  <si>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</si>
  <si>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</si>
  <si>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</si>
  <si>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</si>
  <si>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</si>
  <si>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</si>
  <si>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</si>
  <si>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</si>
  <si>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</si>
  <si>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</si>
  <si>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</si>
  <si>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</si>
  <si>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</si>
  <si>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</si>
  <si>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</si>
  <si>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</si>
  <si>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</si>
  <si>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</si>
  <si>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</si>
  <si>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</si>
  <si>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</si>
  <si>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</si>
  <si>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</si>
  <si>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</si>
  <si>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</si>
  <si>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</si>
  <si>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</si>
  <si>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</si>
  <si>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</si>
  <si>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</si>
  <si>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</si>
  <si>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</si>
  <si>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</si>
  <si>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</si>
  <si>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</si>
  <si>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</si>
  <si>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</si>
  <si>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</si>
  <si>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</si>
  <si>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</si>
  <si>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</si>
  <si>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</si>
  <si>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</si>
  <si>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</si>
  <si>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</si>
  <si>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</si>
  <si>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</si>
  <si>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</si>
  <si>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</si>
  <si>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</si>
  <si>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</si>
  <si>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</si>
  <si>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</si>
  <si>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</si>
  <si>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</si>
  <si>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</si>
  <si>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</si>
  <si>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</si>
  <si>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</si>
  <si>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</si>
  <si>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</si>
  <si>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</si>
  <si>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</si>
  <si>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</si>
  <si>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</si>
  <si>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</si>
  <si>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</si>
  <si>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</si>
  <si>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</si>
  <si>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</si>
  <si>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</si>
  <si>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</si>
  <si>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</si>
  <si>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</si>
  <si>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</si>
  <si>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</si>
  <si>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</si>
  <si>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</si>
  <si>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</si>
  <si>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</si>
  <si>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</si>
  <si>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</si>
  <si>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</si>
  <si>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</si>
  <si>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</si>
  <si>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</si>
  <si>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</si>
  <si>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</si>
  <si>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</si>
  <si>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</si>
  <si>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</si>
  <si>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</si>
  <si>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</si>
  <si>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</si>
  <si>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</si>
  <si>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</si>
  <si>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</si>
  <si>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</si>
  <si>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</si>
  <si>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</si>
  <si>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</si>
  <si>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</si>
  <si>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</si>
  <si>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</si>
  <si>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</si>
  <si>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</si>
  <si>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</si>
  <si>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</si>
  <si>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</si>
  <si>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</si>
  <si>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</si>
  <si>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</si>
  <si>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</si>
  <si>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</si>
  <si>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</si>
  <si>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</si>
  <si>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</si>
  <si>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</si>
  <si>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</si>
  <si>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</si>
  <si>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</si>
  <si>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</si>
  <si>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</si>
  <si>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</si>
  <si>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</si>
  <si>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</si>
  <si>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</si>
  <si>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</si>
  <si>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</si>
  <si>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</si>
  <si>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</si>
  <si>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</si>
  <si>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</si>
  <si>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</si>
  <si>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</si>
  <si>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</si>
  <si>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</si>
  <si>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</si>
  <si>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</si>
  <si>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</si>
  <si>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</si>
  <si>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</si>
  <si>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</si>
  <si>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</si>
  <si>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</si>
  <si>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</si>
  <si>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</si>
  <si>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</si>
  <si>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</si>
  <si>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</si>
  <si>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</si>
  <si>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</si>
  <si>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</si>
  <si>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</si>
  <si>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</si>
  <si>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</si>
  <si>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</si>
  <si>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</si>
  <si>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</si>
  <si>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</si>
  <si>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</si>
  <si>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</si>
  <si>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</si>
  <si>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</si>
  <si>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</si>
  <si>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</si>
  <si>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</si>
  <si>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</si>
  <si>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</si>
  <si>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</si>
  <si>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</si>
  <si>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</si>
  <si>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</si>
  <si>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</si>
  <si>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</si>
  <si>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</si>
  <si>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</si>
  <si>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</si>
  <si>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</si>
  <si>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</si>
  <si>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</si>
  <si>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</si>
  <si>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</si>
  <si>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</si>
  <si>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</si>
  <si>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</si>
  <si>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</si>
  <si>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</si>
  <si>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</si>
  <si>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</si>
  <si>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</si>
  <si>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</si>
  <si>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</si>
  <si>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</si>
  <si>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</si>
  <si>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</si>
  <si>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</si>
  <si>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</si>
  <si>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</si>
  <si>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</si>
  <si>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</si>
  <si>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</si>
  <si>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</si>
  <si>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</si>
  <si>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</si>
  <si>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</si>
  <si>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</si>
  <si>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</si>
  <si>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</si>
  <si>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</si>
  <si>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</si>
  <si>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</si>
  <si>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</si>
  <si>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</si>
  <si>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</si>
  <si>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</si>
  <si>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</si>
  <si>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</si>
  <si>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</si>
  <si>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</si>
  <si>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</si>
  <si>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</si>
  <si>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</si>
  <si>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</si>
  <si>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</si>
  <si>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</si>
  <si>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</si>
  <si>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</si>
  <si>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</si>
  <si>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</si>
  <si>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</si>
  <si>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</si>
  <si>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</si>
  <si>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</si>
  <si>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</si>
  <si>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</si>
  <si>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</si>
  <si>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</si>
  <si>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</si>
  <si>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</si>
  <si>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</si>
  <si>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</si>
  <si>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</si>
  <si>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</si>
  <si>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</si>
  <si>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</si>
  <si>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</si>
  <si>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</si>
  <si>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</si>
  <si>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</si>
  <si>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</si>
  <si>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</si>
  <si>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</si>
  <si>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</si>
  <si>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</si>
  <si>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</si>
  <si>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</si>
  <si>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</si>
  <si>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</si>
  <si>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</si>
  <si>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</si>
  <si>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</si>
  <si>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</si>
  <si>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</si>
  <si>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</si>
  <si>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</si>
  <si>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</si>
  <si>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</si>
  <si>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</si>
  <si>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</si>
  <si>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</si>
  <si>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</si>
  <si>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</si>
  <si>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</si>
  <si>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</si>
  <si>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</si>
  <si>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</si>
  <si>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</si>
  <si>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</si>
  <si>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</si>
  <si>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</si>
  <si>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</si>
  <si>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</si>
  <si>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</si>
  <si>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</si>
  <si>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</si>
  <si>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</si>
  <si>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</si>
  <si>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</si>
  <si>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</si>
  <si>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</si>
  <si>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</si>
  <si>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</si>
  <si>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</si>
  <si>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</si>
  <si>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</si>
  <si>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</si>
  <si>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</si>
  <si>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</si>
  <si>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</si>
  <si>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</si>
  <si>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</si>
  <si>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</si>
  <si>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</si>
  <si>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</si>
  <si>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</si>
  <si>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</si>
  <si>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</si>
  <si>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</si>
  <si>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</si>
  <si>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</si>
  <si>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</si>
  <si>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</si>
  <si>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</si>
  <si>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</si>
  <si>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</si>
  <si>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</si>
  <si>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</si>
  <si>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</si>
  <si>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</si>
  <si>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</si>
  <si>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</si>
  <si>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</si>
  <si>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</si>
  <si>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</si>
  <si>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</si>
  <si>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</si>
  <si>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</si>
  <si>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</si>
  <si>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</si>
  <si>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</si>
  <si>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</si>
  <si>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</si>
  <si>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</si>
  <si>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</si>
  <si>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</si>
  <si>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</si>
  <si>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</si>
  <si>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</si>
  <si>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</si>
  <si>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</si>
  <si>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</si>
  <si>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</si>
  <si>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</si>
  <si>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</si>
  <si>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</si>
  <si>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</si>
  <si>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</si>
  <si>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</si>
  <si>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</si>
  <si>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</si>
  <si>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</si>
  <si>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</si>
  <si>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</si>
  <si>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</si>
  <si>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</si>
  <si>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</si>
  <si>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</si>
  <si>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</si>
  <si>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</si>
  <si>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</si>
  <si>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</si>
  <si>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</si>
  <si>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</si>
  <si>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</si>
  <si>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</si>
  <si>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</si>
  <si>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</si>
  <si>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</si>
  <si>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</si>
  <si>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</si>
  <si>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</si>
  <si>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</si>
  <si>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</si>
  <si>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</si>
  <si>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</si>
  <si>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</si>
  <si>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</si>
  <si>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</si>
  <si>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</si>
  <si>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</si>
  <si>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</si>
  <si>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</si>
  <si>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</si>
  <si>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</si>
  <si>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</si>
  <si>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</si>
  <si>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</si>
  <si>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</si>
  <si>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</si>
  <si>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</si>
  <si>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</si>
  <si>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</si>
  <si>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</si>
  <si>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</si>
  <si>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</si>
  <si>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</si>
  <si>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</si>
  <si>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</si>
  <si>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</si>
  <si>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</si>
  <si>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</si>
  <si>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</si>
  <si>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</si>
  <si>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</si>
  <si>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</si>
  <si>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</si>
  <si>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</si>
  <si>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</si>
  <si>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</si>
  <si>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</si>
  <si>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</si>
  <si>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</si>
  <si>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</si>
  <si>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</si>
  <si>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</si>
  <si>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</si>
  <si>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</si>
  <si>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</si>
  <si>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</si>
  <si>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</si>
  <si>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</si>
  <si>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</si>
  <si>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</si>
  <si>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</si>
  <si>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</si>
  <si>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</si>
  <si>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</si>
  <si>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</si>
  <si>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</si>
  <si>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</si>
  <si>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</si>
  <si>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</si>
  <si>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</si>
  <si>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</si>
  <si>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</si>
  <si>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</si>
  <si>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</si>
  <si>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</si>
  <si>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</si>
  <si>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</si>
  <si>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</si>
  <si>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</si>
  <si>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</si>
  <si>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</si>
  <si>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</si>
  <si>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</si>
  <si>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</si>
  <si>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</si>
  <si>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</si>
  <si>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</si>
  <si>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</si>
  <si>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</si>
  <si>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</si>
  <si>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</si>
  <si>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</si>
  <si>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</si>
  <si>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</si>
  <si>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</si>
  <si>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</si>
  <si>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</si>
  <si>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</si>
  <si>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</si>
  <si>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</si>
  <si>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</si>
  <si>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</si>
  <si>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</si>
  <si>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</si>
  <si>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</si>
  <si>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</si>
  <si>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</si>
  <si>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</si>
  <si>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</si>
  <si>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</si>
  <si>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</si>
  <si>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</si>
  <si>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</si>
  <si>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</si>
  <si>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</si>
  <si>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</si>
  <si>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</si>
  <si>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</si>
  <si>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</si>
  <si>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</si>
  <si>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</si>
  <si>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</si>
  <si>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</si>
  <si>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</si>
  <si>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</si>
  <si>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</si>
  <si>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</si>
  <si>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</si>
  <si>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</si>
  <si>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</si>
  <si>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</si>
  <si>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</si>
  <si>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</si>
  <si>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</si>
  <si>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</si>
  <si>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</si>
  <si>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</si>
  <si>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</si>
  <si>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</si>
  <si>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</si>
  <si>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</si>
  <si>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</si>
  <si>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</si>
  <si>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</si>
  <si>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</si>
  <si>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</si>
  <si>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</si>
  <si>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</si>
  <si>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</si>
  <si>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</si>
  <si>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</si>
  <si>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</si>
  <si>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</si>
  <si>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</si>
  <si>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</si>
  <si>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</si>
  <si>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</si>
  <si>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</si>
  <si>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</si>
  <si>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</si>
  <si>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</si>
  <si>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</si>
  <si>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</si>
  <si>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</si>
  <si>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</si>
  <si>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</si>
  <si>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</si>
  <si>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</si>
  <si>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</si>
  <si>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</si>
  <si>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</si>
  <si>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</si>
  <si>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</si>
  <si>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</si>
  <si>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</si>
  <si>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</si>
  <si>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</si>
  <si>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</si>
  <si>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</si>
  <si>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</si>
  <si>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</si>
  <si>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</si>
  <si>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</si>
  <si>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</si>
  <si>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</si>
  <si>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</si>
  <si>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</si>
  <si>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</si>
  <si>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</si>
  <si>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</si>
  <si>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</si>
  <si>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</si>
  <si>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</si>
  <si>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</si>
  <si>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</si>
  <si>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</si>
  <si>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</si>
  <si>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</si>
  <si>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</si>
  <si>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</si>
  <si>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</si>
  <si>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</si>
  <si>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</si>
  <si>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</si>
  <si>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</si>
  <si>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</si>
  <si>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</si>
  <si>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</si>
  <si>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</si>
  <si>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</si>
  <si>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</si>
  <si>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</si>
  <si>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</si>
  <si>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</si>
  <si>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</si>
  <si>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</si>
  <si>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</si>
  <si>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</si>
  <si>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</si>
  <si>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</si>
  <si>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</si>
  <si>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</si>
  <si>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</si>
  <si>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</si>
  <si>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</si>
  <si>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</si>
  <si>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</si>
  <si>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</si>
  <si>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</si>
  <si>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</si>
  <si>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</si>
  <si>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</si>
  <si>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</si>
  <si>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</si>
  <si>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</si>
  <si>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</si>
  <si>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</si>
  <si>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</si>
  <si>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</si>
  <si>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</si>
  <si>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</si>
  <si>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</si>
  <si>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</si>
  <si>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</si>
  <si>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</si>
  <si>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</si>
  <si>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</si>
  <si>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</si>
  <si>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</si>
  <si>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</si>
  <si>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</si>
  <si>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</si>
  <si>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</si>
  <si>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</si>
  <si>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</si>
  <si>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</si>
  <si>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</si>
  <si>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</si>
  <si>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</si>
  <si>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</si>
  <si>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</si>
  <si>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</si>
  <si>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</si>
  <si>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</si>
  <si>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</si>
  <si>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</si>
  <si>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</si>
  <si>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</si>
  <si>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</si>
  <si>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</si>
  <si>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</si>
  <si>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</si>
  <si>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</si>
  <si>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</si>
  <si>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</si>
  <si>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</si>
  <si>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</si>
  <si>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</si>
  <si>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</si>
  <si>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</si>
  <si>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</si>
  <si>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</si>
  <si>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</si>
  <si>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</si>
  <si>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</si>
  <si>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</si>
  <si>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</si>
  <si>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</si>
  <si>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</si>
  <si>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</si>
  <si>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</si>
  <si>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</si>
  <si>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</si>
  <si>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</si>
  <si>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</si>
  <si>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</si>
  <si>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</si>
  <si>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</si>
  <si>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</si>
  <si>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</si>
  <si>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</si>
  <si>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</si>
  <si>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</si>
  <si>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</si>
  <si>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</si>
  <si>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</si>
  <si>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</si>
  <si>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</si>
  <si>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</si>
  <si>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</si>
  <si>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</si>
  <si>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</si>
  <si>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</si>
  <si>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</si>
  <si>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</si>
  <si>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</si>
  <si>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</si>
  <si>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</si>
  <si>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</si>
  <si>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</si>
  <si>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</si>
  <si>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</si>
  <si>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</si>
  <si>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</si>
  <si>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</si>
  <si>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</si>
  <si>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</si>
  <si>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</si>
  <si>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</si>
  <si>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</si>
  <si>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</si>
  <si>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</si>
  <si>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</si>
  <si>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</si>
  <si>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</si>
  <si>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</si>
  <si>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</si>
  <si>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</si>
  <si>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</si>
  <si>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</si>
  <si>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</si>
  <si>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</si>
  <si>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</si>
  <si>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</si>
  <si>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</si>
  <si>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</si>
  <si>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</si>
  <si>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</si>
  <si>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</si>
  <si>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</si>
  <si>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</si>
  <si>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</si>
  <si>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</si>
  <si>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</si>
  <si>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</si>
  <si>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</si>
  <si>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</si>
  <si>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</si>
  <si>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</si>
  <si>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</si>
  <si>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</si>
  <si>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</si>
  <si>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</si>
  <si>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</si>
  <si>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</si>
  <si>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</si>
  <si>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</si>
  <si>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</si>
  <si>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</si>
  <si>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</si>
  <si>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</si>
  <si>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</si>
  <si>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</si>
  <si>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</si>
  <si>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</si>
  <si>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</si>
  <si>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</si>
  <si>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</si>
  <si>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</si>
  <si>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</si>
  <si>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</si>
  <si>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</si>
  <si>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</si>
  <si>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</si>
  <si>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</si>
  <si>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</si>
  <si>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</si>
  <si>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</si>
  <si>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</si>
  <si>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</si>
  <si>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</si>
  <si>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</si>
  <si>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</si>
  <si>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</si>
  <si>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</si>
  <si>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</si>
  <si>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</si>
  <si>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</si>
  <si>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</si>
  <si>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</si>
  <si>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</si>
  <si>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</si>
  <si>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</si>
  <si>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</si>
  <si>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</si>
  <si>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</si>
  <si>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</si>
  <si>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</si>
  <si>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</si>
  <si>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</si>
  <si>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</si>
  <si>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</si>
  <si>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</si>
  <si>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</si>
  <si>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</si>
  <si>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</si>
  <si>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</si>
  <si>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</si>
  <si>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</si>
  <si>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</si>
  <si>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</si>
  <si>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</si>
  <si>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</si>
  <si>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</si>
  <si>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</si>
  <si>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</si>
  <si>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</si>
  <si>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</si>
  <si>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</si>
  <si>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</si>
  <si>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</si>
  <si>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</si>
  <si>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</si>
  <si>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</si>
  <si>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</si>
  <si>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</si>
  <si>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</si>
  <si>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</si>
  <si>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</si>
  <si>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</si>
  <si>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</si>
  <si>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</si>
  <si>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</si>
  <si>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</si>
  <si>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</si>
  <si>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</si>
  <si>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</si>
  <si>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</si>
  <si>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</si>
  <si>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</si>
  <si>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</si>
  <si>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</si>
  <si>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</si>
  <si>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</si>
  <si>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</si>
  <si>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</si>
  <si>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</si>
  <si>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</si>
  <si>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</si>
  <si>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</si>
  <si>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</si>
  <si>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</si>
  <si>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</si>
  <si>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</si>
  <si>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</si>
  <si>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</si>
  <si>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</si>
  <si>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</si>
  <si>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</si>
  <si>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</si>
  <si>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</si>
  <si>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</si>
  <si>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</si>
  <si>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</si>
  <si>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</si>
  <si>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</si>
  <si>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</si>
  <si>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</si>
  <si>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</si>
  <si>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</si>
  <si>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</si>
  <si>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</si>
  <si>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</si>
  <si>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</si>
  <si>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</si>
  <si>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</si>
  <si>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</si>
  <si>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</si>
  <si>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</si>
  <si>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</si>
  <si>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</si>
  <si>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</si>
  <si>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</si>
  <si>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</si>
  <si>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</si>
  <si>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</si>
  <si>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</si>
  <si>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</si>
  <si>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</si>
  <si>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</si>
  <si>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</si>
  <si>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</si>
  <si>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</si>
  <si>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</si>
  <si>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</si>
  <si>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</si>
  <si>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</si>
  <si>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</si>
  <si>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</si>
  <si>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</si>
  <si>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</si>
  <si>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</si>
  <si>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</si>
  <si>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</si>
  <si>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</si>
  <si>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</si>
  <si>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</si>
  <si>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</si>
  <si>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</si>
  <si>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</si>
  <si>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</si>
  <si>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</si>
  <si>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</si>
  <si>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</si>
  <si>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</si>
  <si>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</si>
  <si>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</si>
  <si>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</si>
  <si>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</si>
  <si>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</si>
  <si>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</si>
  <si>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</si>
  <si>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</si>
  <si>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</si>
  <si>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</si>
  <si>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</si>
  <si>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</si>
  <si>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</si>
  <si>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</si>
  <si>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</si>
  <si>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</si>
  <si>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</si>
  <si>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</si>
  <si>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</si>
  <si>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</si>
  <si>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</si>
  <si>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</si>
  <si>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</si>
  <si>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</si>
  <si>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</si>
  <si>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</si>
  <si>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</si>
  <si>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</si>
  <si>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</si>
  <si>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</si>
  <si>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</si>
  <si>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</si>
  <si>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</si>
  <si>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</si>
  <si>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</si>
  <si>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</si>
  <si>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</si>
  <si>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</si>
  <si>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</si>
  <si>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</si>
  <si>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</si>
  <si>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</si>
  <si>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</si>
  <si>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</si>
  <si>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</si>
  <si>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</si>
  <si>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</si>
  <si>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</si>
  <si>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</si>
  <si>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</si>
  <si>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</si>
  <si>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</si>
  <si>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</si>
  <si>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</si>
  <si>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</si>
  <si>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</si>
  <si>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</si>
  <si>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</si>
  <si>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</si>
  <si>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</si>
  <si>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</si>
  <si>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</si>
  <si>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</si>
  <si>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</si>
  <si>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</si>
  <si>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</si>
  <si>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</si>
  <si>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</si>
  <si>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</si>
  <si>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</si>
  <si>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</si>
  <si>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</si>
  <si>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</si>
  <si>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</si>
  <si>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</si>
  <si>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</si>
  <si>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</si>
  <si>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</si>
  <si>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</si>
  <si>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</si>
  <si>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</si>
  <si>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</si>
  <si>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</si>
  <si>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</si>
  <si>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</si>
  <si>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</si>
  <si>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</si>
  <si>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</si>
  <si>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</si>
  <si>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</si>
  <si>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</si>
  <si>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</si>
  <si>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</si>
  <si>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</si>
  <si>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</si>
  <si>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</si>
  <si>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</si>
  <si>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</si>
  <si>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</si>
  <si>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</si>
  <si>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</si>
  <si>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</si>
  <si>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</si>
  <si>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</si>
  <si>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</si>
  <si>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</si>
  <si>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</si>
  <si>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</si>
  <si>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</si>
  <si>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</si>
  <si>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</si>
  <si>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</si>
  <si>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</si>
  <si>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</si>
  <si>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</si>
  <si>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</si>
  <si>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</si>
  <si>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</si>
  <si>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</si>
  <si>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</si>
  <si>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</si>
  <si>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</si>
  <si>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</si>
  <si>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</si>
  <si>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</si>
  <si>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</si>
  <si>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</si>
  <si>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</si>
  <si>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</si>
  <si>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</si>
  <si>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</si>
  <si>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</si>
  <si>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</si>
  <si>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</si>
  <si>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</si>
  <si>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</si>
  <si>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</si>
  <si>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</si>
  <si>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</si>
  <si>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</si>
  <si>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</si>
  <si>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</si>
  <si>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</si>
  <si>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</si>
  <si>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</si>
  <si>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</si>
  <si>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</si>
  <si>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</si>
  <si>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</si>
  <si>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</si>
  <si>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</si>
  <si>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</si>
  <si>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</si>
  <si>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</si>
  <si>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</si>
  <si>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</si>
  <si>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</si>
  <si>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</si>
  <si>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</si>
  <si>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</si>
  <si>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</si>
  <si>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</si>
  <si>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</si>
  <si>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</si>
  <si>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</si>
  <si>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</si>
  <si>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</si>
  <si>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</si>
  <si>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</si>
  <si>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</si>
  <si>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</si>
  <si>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</si>
  <si>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</si>
  <si>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</si>
  <si>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</si>
  <si>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</si>
  <si>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</si>
  <si>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</si>
  <si>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</si>
  <si>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</si>
  <si>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</si>
  <si>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</si>
  <si>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</si>
  <si>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</si>
  <si>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</si>
  <si>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</si>
  <si>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</si>
  <si>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</si>
  <si>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</si>
  <si>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</si>
  <si>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</si>
  <si>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</si>
  <si>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</si>
  <si>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</si>
  <si>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</si>
  <si>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</si>
  <si>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</si>
  <si>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</si>
  <si>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</si>
  <si>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</si>
  <si>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</si>
  <si>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</si>
  <si>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</si>
  <si>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</si>
  <si>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</si>
  <si>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</si>
  <si>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</si>
  <si>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</si>
  <si>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</si>
  <si>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</si>
  <si>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</si>
  <si>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</si>
  <si>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</si>
  <si>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</si>
  <si>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</si>
  <si>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</si>
  <si>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</si>
  <si>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</si>
  <si>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</si>
  <si>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</si>
  <si>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</si>
  <si>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</si>
  <si>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</si>
  <si>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</si>
  <si>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</si>
  <si>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</si>
  <si>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</si>
  <si>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</si>
  <si>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</si>
  <si>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</si>
  <si>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</si>
  <si>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</si>
  <si>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</si>
  <si>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</si>
  <si>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</si>
  <si>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</si>
  <si>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</si>
  <si>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</si>
  <si>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</si>
  <si>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</si>
  <si>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</si>
  <si>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</si>
  <si>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</si>
  <si>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</si>
  <si>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</si>
  <si>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</si>
  <si>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</si>
  <si>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</si>
  <si>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</si>
  <si>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</si>
  <si>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</si>
  <si>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</si>
  <si>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</si>
  <si>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</si>
  <si>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</si>
  <si>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</si>
  <si>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</si>
  <si>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</si>
  <si>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</si>
  <si>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</si>
  <si>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</si>
  <si>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</si>
  <si>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</si>
  <si>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</si>
  <si>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</si>
  <si>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</si>
  <si>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</si>
  <si>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</si>
  <si>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</si>
  <si>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</si>
  <si>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</si>
  <si>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</si>
  <si>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</si>
  <si>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</si>
  <si>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</si>
  <si>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</si>
  <si>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</si>
  <si>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</si>
  <si>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</si>
  <si>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</si>
  <si>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</si>
  <si>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</si>
  <si>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</si>
  <si>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</si>
  <si>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</si>
  <si>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</si>
  <si>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</si>
  <si>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</si>
  <si>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</si>
  <si>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</si>
  <si>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</si>
  <si>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</si>
  <si>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</si>
  <si>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</si>
  <si>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</si>
  <si>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</si>
  <si>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</si>
  <si>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</si>
  <si>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</si>
  <si>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</si>
  <si>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</si>
  <si>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</si>
  <si>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</si>
  <si>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</si>
  <si>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</si>
  <si>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</si>
  <si>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</si>
  <si>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</si>
  <si>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</si>
  <si>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</si>
  <si>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</si>
  <si>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</si>
  <si>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</si>
  <si>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</si>
  <si>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</si>
  <si>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</si>
  <si>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</si>
  <si>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</si>
  <si>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</si>
  <si>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</si>
  <si>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</si>
  <si>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</si>
  <si>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</si>
  <si>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</si>
  <si>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</si>
  <si>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</si>
  <si>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</si>
  <si>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</si>
  <si>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</si>
  <si>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</si>
  <si>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</si>
  <si>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</si>
  <si>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</si>
  <si>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</si>
  <si>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</si>
  <si>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</si>
  <si>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</si>
  <si>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</si>
  <si>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</si>
  <si>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</si>
  <si>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</si>
  <si>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</si>
  <si>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</si>
  <si>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</si>
  <si>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</si>
  <si>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</si>
  <si>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</si>
  <si>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</si>
  <si>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</si>
  <si>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</si>
  <si>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</si>
  <si>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</si>
  <si>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</si>
  <si>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</si>
  <si>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</si>
  <si>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</si>
  <si>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</si>
  <si>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</si>
  <si>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</si>
  <si>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</si>
  <si>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</si>
  <si>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</si>
  <si>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</si>
  <si>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</si>
  <si>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</si>
  <si>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</si>
  <si>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</si>
  <si>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</si>
  <si>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</si>
  <si>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</si>
  <si>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</si>
  <si>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</si>
  <si>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</si>
  <si>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</si>
  <si>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</si>
  <si>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</si>
  <si>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</si>
  <si>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</si>
  <si>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</si>
  <si>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</si>
  <si>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</si>
  <si>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</si>
  <si>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</si>
  <si>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</si>
  <si>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</si>
  <si>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</si>
  <si>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</si>
  <si>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</si>
  <si>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</si>
  <si>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</si>
  <si>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</si>
  <si>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</si>
  <si>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</si>
  <si>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</si>
  <si>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</si>
  <si>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</si>
  <si>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</si>
  <si>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</si>
  <si>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</si>
  <si>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</si>
  <si>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</si>
  <si>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</si>
  <si>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</si>
  <si>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</si>
  <si>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</si>
  <si>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</si>
  <si>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</si>
  <si>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</si>
  <si>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</si>
  <si>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</si>
  <si>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</si>
  <si>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</si>
  <si>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</si>
  <si>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</si>
  <si>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</si>
  <si>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</si>
  <si>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</si>
  <si>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</si>
  <si>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</si>
  <si>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</si>
  <si>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</si>
  <si>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</si>
  <si>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</si>
  <si>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</si>
  <si>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</si>
  <si>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</si>
  <si>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</si>
  <si>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</si>
  <si>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</si>
  <si>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</si>
  <si>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</si>
  <si>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</si>
  <si>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</si>
  <si>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</si>
  <si>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</si>
  <si>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</si>
  <si>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</si>
  <si>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</si>
  <si>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</si>
  <si>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</si>
  <si>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</si>
  <si>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</si>
  <si>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</si>
  <si>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</si>
  <si>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</si>
  <si>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</si>
  <si>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</si>
  <si>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</si>
  <si>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</si>
  <si>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</si>
  <si>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</si>
  <si>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</si>
  <si>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</si>
  <si>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</si>
  <si>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</si>
  <si>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</si>
  <si>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</si>
  <si>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</si>
  <si>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</si>
  <si>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</si>
  <si>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</si>
  <si>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</si>
  <si>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</si>
  <si>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</si>
  <si>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</si>
  <si>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</si>
  <si>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</si>
  <si>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</si>
  <si>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</si>
  <si>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</si>
  <si>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</si>
  <si>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</si>
  <si>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</si>
  <si>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</si>
  <si>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</si>
  <si>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</si>
  <si>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</si>
  <si>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</si>
  <si>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</si>
  <si>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</si>
  <si>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</si>
  <si>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</si>
  <si>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</si>
  <si>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</si>
  <si>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</si>
  <si>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</si>
  <si>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</si>
  <si>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</si>
  <si>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</si>
  <si>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</si>
  <si>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</si>
  <si>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</si>
  <si>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</si>
  <si>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</si>
  <si>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</si>
  <si>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</si>
  <si>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</si>
  <si>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</si>
  <si>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</si>
  <si>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</si>
  <si>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</si>
  <si>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</si>
  <si>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</si>
  <si>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</si>
  <si>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</si>
  <si>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</si>
  <si>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</si>
  <si>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</si>
  <si>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</si>
  <si>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</si>
  <si>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</si>
  <si>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</si>
  <si>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</si>
  <si>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</si>
  <si>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</si>
  <si>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</si>
  <si>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</si>
  <si>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</si>
  <si>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</si>
  <si>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</si>
  <si>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</si>
  <si>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</si>
  <si>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</si>
  <si>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</si>
  <si>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</si>
  <si>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</si>
  <si>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</si>
  <si>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</si>
  <si>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</si>
  <si>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</si>
  <si>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</si>
  <si>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</si>
  <si>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</si>
  <si>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</si>
  <si>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</si>
  <si>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</si>
  <si>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</si>
  <si>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</si>
  <si>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</si>
  <si>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</si>
  <si>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</si>
  <si>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</si>
  <si>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</si>
  <si>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</si>
  <si>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</si>
  <si>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</si>
  <si>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</si>
  <si>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</si>
  <si>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</si>
  <si>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</si>
  <si>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</si>
  <si>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</si>
  <si>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</si>
  <si>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</si>
  <si>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</si>
  <si>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</si>
  <si>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</si>
  <si>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</si>
  <si>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</si>
  <si>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</si>
  <si>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</si>
  <si>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</si>
  <si>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</si>
  <si>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</si>
  <si>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</si>
  <si>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</si>
  <si>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</si>
  <si>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</si>
  <si>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</si>
  <si>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</si>
  <si>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</si>
  <si>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</si>
  <si>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</si>
  <si>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</si>
  <si>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</si>
  <si>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</si>
  <si>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</si>
  <si>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</si>
  <si>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</si>
  <si>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</si>
  <si>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</si>
  <si>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</si>
  <si>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</si>
  <si>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</si>
  <si>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</si>
  <si>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</si>
  <si>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</si>
  <si>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</si>
  <si>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</si>
  <si>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</si>
  <si>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</si>
  <si>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</si>
  <si>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</si>
  <si>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</si>
  <si>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</si>
  <si>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</si>
  <si>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</si>
  <si>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</si>
  <si>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</si>
  <si>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</si>
  <si>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</si>
  <si>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</si>
  <si>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</si>
  <si>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</si>
  <si>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</si>
  <si>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</si>
  <si>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</si>
  <si>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</si>
  <si>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</si>
  <si>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</si>
  <si>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</si>
  <si>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</si>
  <si>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</si>
  <si>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</si>
  <si>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</si>
  <si>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</si>
  <si>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</si>
  <si>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</si>
  <si>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</si>
  <si>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</si>
  <si>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</si>
  <si>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</si>
  <si>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</si>
  <si>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</si>
  <si>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</si>
  <si>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</si>
  <si>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</si>
  <si>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</si>
  <si>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</si>
  <si>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</si>
  <si>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</si>
  <si>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</si>
  <si>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</si>
  <si>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</si>
  <si>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</si>
  <si>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</si>
  <si>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</si>
  <si>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</si>
  <si>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</si>
  <si>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</si>
  <si>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</si>
  <si>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</si>
  <si>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</si>
  <si>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</si>
  <si>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</si>
  <si>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</si>
  <si>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</si>
  <si>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</si>
  <si>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</si>
  <si>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</si>
  <si>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</si>
  <si>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</si>
  <si>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</si>
  <si>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</si>
  <si>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</si>
  <si>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</si>
  <si>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</si>
  <si>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</si>
  <si>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</si>
  <si>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</si>
  <si>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</si>
  <si>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</si>
  <si>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</si>
  <si>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</si>
  <si>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</si>
  <si>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</si>
  <si>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</si>
  <si>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</si>
  <si>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</si>
  <si>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</si>
  <si>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</si>
  <si>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</si>
  <si>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</si>
  <si>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</si>
  <si>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</si>
  <si>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</si>
  <si>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</si>
  <si>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</si>
  <si>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</si>
  <si>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</si>
  <si>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</si>
  <si>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</si>
  <si>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</si>
  <si>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</si>
  <si>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</si>
  <si>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</si>
  <si>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</si>
  <si>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</si>
  <si>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</si>
  <si>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</si>
  <si>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</si>
  <si>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</si>
  <si>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</si>
  <si>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</si>
  <si>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</si>
  <si>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</si>
  <si>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</si>
  <si>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</si>
  <si>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</si>
  <si>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</si>
  <si>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</si>
  <si>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</si>
  <si>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</si>
  <si>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</si>
  <si>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</si>
  <si>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</si>
  <si>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</si>
  <si>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</si>
  <si>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</si>
  <si>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</si>
  <si>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</si>
  <si>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</si>
  <si>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</si>
  <si>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</si>
  <si>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</si>
  <si>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</si>
  <si>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</si>
  <si>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</si>
  <si>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</si>
  <si>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</si>
  <si>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</si>
  <si>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</si>
  <si>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</si>
  <si>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</si>
  <si>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</si>
  <si>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</si>
  <si>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</si>
  <si>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</si>
  <si>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</si>
  <si>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</si>
  <si>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</si>
  <si>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</si>
  <si>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</si>
  <si>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</si>
  <si>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</si>
  <si>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</si>
  <si>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</si>
  <si>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</si>
  <si>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</si>
  <si>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</si>
  <si>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</si>
  <si>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</si>
  <si>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</si>
  <si>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</si>
  <si>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</si>
  <si>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</si>
  <si>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</si>
  <si>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</si>
  <si>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</si>
  <si>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</si>
  <si>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</si>
  <si>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</si>
  <si>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</si>
  <si>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</si>
  <si>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</si>
  <si>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</si>
  <si>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</si>
  <si>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</si>
  <si>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</si>
  <si>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</si>
  <si>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</si>
  <si>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</si>
  <si>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</si>
  <si>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</si>
  <si>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</si>
  <si>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</si>
  <si>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</si>
  <si>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</si>
  <si>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</si>
  <si>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</si>
  <si>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</si>
  <si>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</si>
  <si>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</si>
  <si>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</si>
  <si>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</si>
  <si>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</si>
  <si>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</si>
  <si>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</si>
  <si>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</si>
  <si>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</si>
  <si>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</si>
  <si>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</si>
  <si>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</si>
  <si>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</si>
  <si>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</si>
  <si>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</si>
  <si>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</si>
  <si>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</si>
  <si>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</si>
  <si>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</si>
  <si>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</si>
  <si>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</si>
  <si>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</si>
  <si>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</si>
  <si>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</si>
  <si>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</si>
  <si>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</si>
  <si>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</si>
  <si>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</si>
  <si>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</si>
  <si>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</si>
  <si>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</si>
  <si>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</si>
  <si>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</si>
  <si>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</si>
  <si>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</si>
  <si>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</si>
  <si>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</si>
  <si>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</si>
  <si>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</si>
  <si>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</si>
  <si>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</si>
  <si>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</si>
  <si>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</si>
  <si>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</si>
  <si>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</si>
  <si>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</si>
  <si>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</si>
  <si>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</si>
  <si>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</si>
  <si>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</si>
  <si>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</si>
  <si>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</si>
  <si>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</si>
  <si>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</si>
  <si>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</si>
  <si>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</si>
  <si>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</si>
  <si>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</si>
  <si>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</si>
  <si>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</si>
  <si>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</si>
  <si>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</si>
  <si>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</si>
  <si>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</si>
  <si>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</si>
  <si>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</si>
  <si>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</si>
  <si>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</si>
  <si>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</si>
  <si>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</si>
  <si>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</si>
  <si>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</si>
  <si>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</si>
  <si>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</si>
  <si>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</si>
  <si>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</si>
  <si>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</si>
  <si>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</si>
  <si>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</si>
  <si>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</si>
  <si>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</si>
  <si>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</si>
  <si>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</si>
  <si>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</si>
  <si>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</si>
  <si>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</si>
  <si>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</si>
  <si>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</si>
  <si>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</si>
  <si>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</si>
  <si>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</si>
  <si>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</si>
  <si>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</si>
  <si>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</si>
  <si>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</si>
  <si>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</si>
  <si>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</si>
  <si>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</si>
  <si>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</si>
  <si>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</si>
  <si>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</si>
  <si>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</si>
  <si>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</si>
  <si>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</si>
  <si>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</si>
  <si>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</si>
  <si>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</si>
  <si>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</si>
  <si>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</si>
  <si>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</si>
  <si>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</si>
  <si>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</si>
  <si>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</si>
  <si>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</si>
  <si>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</si>
  <si>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</si>
  <si>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</si>
  <si>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</si>
  <si>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</si>
  <si>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</si>
  <si>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</si>
  <si>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</si>
  <si>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</si>
  <si>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</si>
  <si>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</si>
  <si>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</si>
  <si>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</si>
  <si>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</si>
  <si>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</si>
  <si>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</si>
  <si>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</si>
  <si>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</si>
  <si>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</si>
  <si>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</si>
  <si>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</si>
  <si>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</si>
  <si>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</si>
  <si>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</si>
  <si>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</si>
  <si>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</si>
  <si>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</si>
  <si>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</si>
  <si>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</si>
  <si>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</si>
  <si>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</si>
  <si>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</si>
  <si>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</si>
  <si>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</si>
  <si>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</si>
  <si>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</si>
  <si>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</si>
  <si>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</si>
  <si>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</si>
  <si>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</si>
  <si>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</si>
  <si>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</si>
  <si>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</si>
  <si>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</si>
  <si>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</si>
  <si>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</si>
  <si>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</si>
  <si>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</si>
  <si>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</si>
  <si>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</si>
  <si>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</si>
  <si>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</si>
  <si>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</si>
  <si>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</si>
  <si>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</si>
  <si>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</si>
  <si>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</si>
  <si>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</si>
  <si>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</si>
  <si>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</si>
  <si>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</si>
  <si>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</si>
  <si>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</si>
  <si>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</si>
  <si>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</si>
  <si>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</si>
  <si>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</si>
  <si>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</si>
  <si>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</si>
  <si>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</si>
  <si>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</si>
  <si>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</si>
  <si>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</si>
  <si>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</si>
  <si>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</si>
  <si>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</si>
  <si>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</si>
  <si>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</si>
  <si>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</si>
  <si>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</si>
  <si>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</si>
  <si>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</si>
  <si>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</si>
  <si>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</si>
  <si>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</si>
  <si>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</si>
  <si>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</si>
  <si>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</si>
  <si>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</si>
  <si>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</si>
  <si>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</si>
  <si>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</si>
  <si>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</si>
  <si>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</si>
  <si>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</si>
  <si>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</si>
  <si>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</si>
  <si>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</si>
  <si>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</si>
  <si>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</si>
  <si>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</si>
  <si>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</si>
  <si>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</si>
  <si>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</si>
  <si>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</si>
  <si>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</si>
  <si>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</si>
  <si>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</si>
  <si>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</si>
  <si>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</si>
  <si>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</si>
  <si>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</si>
  <si>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</si>
  <si>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</si>
  <si>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</si>
  <si>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</si>
  <si>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</si>
  <si>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</si>
  <si>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</si>
  <si>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</si>
  <si>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</si>
  <si>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</si>
  <si>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</si>
  <si>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</si>
  <si>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</si>
  <si>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</si>
  <si>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</si>
  <si>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</si>
  <si>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</si>
  <si>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</si>
  <si>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</si>
  <si>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</si>
  <si>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</si>
  <si>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</si>
  <si>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</si>
  <si>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</si>
  <si>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</si>
  <si>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</si>
  <si>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</si>
  <si>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</si>
  <si>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</si>
  <si>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</si>
  <si>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</si>
  <si>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</si>
  <si>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</si>
  <si>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</si>
  <si>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</si>
  <si>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</si>
  <si>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</si>
  <si>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</si>
  <si>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</si>
  <si>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</si>
  <si>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</si>
  <si>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</si>
  <si>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</si>
  <si>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</si>
  <si>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</si>
  <si>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</si>
  <si>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</si>
  <si>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</si>
  <si>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</si>
  <si>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</si>
  <si>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</si>
  <si>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</si>
  <si>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</si>
  <si>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</si>
  <si>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</si>
  <si>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</si>
  <si>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</si>
  <si>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</si>
  <si>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</si>
  <si>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</si>
  <si>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</si>
  <si>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</si>
  <si>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</si>
  <si>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</si>
  <si>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</si>
  <si>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</si>
  <si>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</si>
  <si>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</si>
  <si>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</si>
  <si>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</si>
  <si>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</si>
  <si>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</si>
  <si>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</si>
  <si>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</si>
  <si>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</si>
  <si>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</si>
  <si>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</si>
  <si>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</si>
  <si>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</si>
  <si>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</si>
  <si>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</si>
  <si>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</si>
  <si>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</si>
  <si>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</si>
  <si>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</si>
  <si>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</si>
  <si>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</si>
  <si>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</si>
  <si>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</si>
  <si>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</si>
  <si>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</si>
  <si>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</si>
  <si>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</si>
  <si>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</si>
  <si>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</si>
  <si>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</si>
  <si>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</si>
  <si>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</si>
  <si>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</si>
  <si>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</si>
  <si>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</si>
  <si>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</si>
  <si>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</si>
  <si>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</si>
  <si>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</si>
  <si>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</si>
  <si>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</si>
  <si>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</si>
  <si>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</si>
  <si>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</si>
  <si>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</si>
  <si>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</si>
  <si>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</si>
  <si>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</si>
  <si>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</si>
  <si>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</si>
  <si>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</si>
  <si>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</si>
  <si>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</si>
  <si>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</si>
  <si>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</si>
  <si>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</si>
  <si>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</si>
  <si>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</si>
  <si>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</si>
  <si>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</si>
  <si>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</si>
  <si>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</si>
  <si>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</si>
  <si>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</si>
  <si>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</si>
  <si>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</si>
  <si>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</si>
  <si>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</si>
  <si>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</si>
  <si>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</si>
  <si>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</si>
  <si>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</si>
  <si>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</si>
  <si>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</si>
  <si>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</si>
  <si>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</si>
  <si>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</si>
  <si>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</si>
  <si>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</si>
  <si>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</si>
  <si>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</si>
  <si>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</si>
  <si>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</si>
  <si>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</si>
  <si>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</si>
  <si>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</si>
  <si>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</si>
  <si>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</si>
  <si>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</si>
  <si>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</si>
  <si>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</si>
  <si>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</si>
  <si>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</si>
  <si>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</si>
  <si>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</si>
  <si>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</si>
  <si>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</si>
  <si>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</si>
  <si>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</si>
  <si>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</si>
  <si>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</si>
  <si>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</si>
  <si>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</si>
  <si>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</si>
  <si>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</si>
  <si>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</si>
  <si>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</si>
  <si>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</si>
  <si>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</si>
  <si>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</si>
  <si>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</si>
  <si>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</si>
  <si>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</si>
  <si>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</si>
  <si>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</si>
  <si>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</si>
  <si>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</si>
  <si>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</si>
  <si>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</si>
  <si>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</si>
  <si>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</si>
  <si>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</si>
  <si>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</si>
  <si>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</si>
  <si>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</si>
  <si>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</si>
  <si>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</si>
  <si>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</si>
  <si>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</si>
  <si>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</si>
  <si>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</si>
  <si>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</si>
  <si>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</si>
  <si>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</si>
  <si>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</si>
  <si>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</si>
  <si>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</si>
  <si>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</si>
  <si>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</si>
  <si>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</si>
  <si>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</si>
  <si>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</si>
  <si>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</si>
  <si>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</si>
  <si>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</si>
  <si>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</si>
  <si>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</si>
  <si>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</si>
  <si>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</si>
  <si>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</si>
  <si>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</si>
  <si>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</si>
  <si>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</si>
  <si>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</si>
  <si>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</si>
  <si>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</si>
  <si>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</si>
  <si>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</si>
  <si>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</si>
  <si>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</si>
  <si>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</si>
  <si>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</si>
  <si>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</si>
  <si>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</si>
  <si>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</si>
  <si>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</si>
  <si>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</si>
  <si>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</si>
  <si>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</si>
  <si>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</si>
  <si>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</si>
  <si>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</si>
  <si>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</si>
  <si>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</si>
  <si>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</si>
  <si>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</si>
  <si>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</si>
  <si>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</si>
  <si>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</si>
  <si>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</si>
  <si>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</si>
  <si>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</si>
  <si>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</si>
  <si>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</si>
  <si>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</si>
  <si>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</si>
  <si>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</si>
  <si>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</si>
  <si>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</si>
  <si>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</si>
  <si>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</si>
  <si>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</si>
  <si>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</si>
  <si>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</si>
  <si>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</si>
  <si>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</si>
  <si>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</si>
  <si>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</si>
  <si>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</si>
  <si>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</si>
  <si>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</si>
  <si>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</si>
  <si>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</si>
  <si>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</si>
  <si>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</si>
  <si>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</si>
  <si>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</si>
  <si>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</si>
  <si>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</si>
  <si>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</si>
  <si>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</si>
  <si>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</si>
  <si>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</si>
  <si>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</si>
  <si>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</si>
  <si>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</si>
  <si>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</si>
  <si>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</si>
  <si>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</si>
  <si>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</si>
  <si>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</si>
  <si>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</si>
  <si>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</si>
  <si>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</si>
  <si>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</si>
  <si>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</si>
  <si>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</si>
  <si>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</si>
  <si>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</si>
  <si>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</si>
  <si>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</si>
  <si>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</si>
  <si>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</si>
  <si>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</si>
  <si>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</si>
  <si>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</si>
  <si>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</si>
  <si>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</si>
  <si>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</si>
  <si>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</si>
  <si>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</si>
  <si>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</si>
  <si>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</si>
  <si>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</si>
  <si>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</si>
  <si>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</si>
  <si>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</si>
  <si>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</si>
  <si>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</si>
  <si>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</si>
  <si>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</si>
  <si>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</si>
  <si>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</si>
  <si>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</si>
  <si>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</si>
  <si>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</si>
  <si>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</si>
  <si>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</si>
  <si>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</si>
  <si>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</si>
  <si>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</si>
  <si>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</si>
  <si>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</si>
  <si>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</si>
  <si>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</si>
  <si>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</si>
  <si>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</si>
  <si>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</si>
  <si>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</si>
  <si>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</si>
  <si>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</si>
  <si>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</si>
  <si>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</si>
  <si>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</si>
  <si>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</si>
  <si>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</si>
  <si>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</si>
  <si>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</si>
  <si>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</si>
  <si>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</si>
  <si>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</si>
  <si>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</si>
  <si>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</si>
  <si>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</si>
  <si>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</si>
  <si>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</si>
  <si>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</si>
  <si>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</si>
  <si>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</si>
  <si>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</si>
  <si>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</si>
  <si>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</si>
  <si>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</si>
  <si>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</si>
  <si>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</si>
  <si>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</si>
  <si>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</si>
  <si>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</si>
  <si>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</si>
  <si>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</si>
  <si>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</si>
  <si>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</si>
  <si>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</si>
  <si>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</si>
  <si>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</si>
  <si>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</si>
  <si>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</si>
  <si>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</si>
  <si>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</si>
  <si>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</si>
  <si>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</si>
  <si>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</si>
  <si>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</si>
  <si>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</si>
  <si>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</si>
  <si>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</si>
  <si>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</si>
  <si>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</si>
  <si>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</si>
  <si>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</si>
  <si>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</si>
  <si>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</si>
  <si>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</si>
  <si>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</si>
  <si>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</si>
  <si>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</si>
  <si>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</si>
  <si>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</si>
  <si>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</si>
  <si>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</si>
  <si>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</si>
  <si>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</si>
  <si>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</si>
  <si>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</si>
  <si>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</si>
  <si>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</si>
  <si>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</si>
  <si>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</si>
  <si>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</si>
  <si>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</si>
  <si>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</si>
  <si>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</si>
  <si>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</si>
  <si>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</si>
  <si>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</si>
  <si>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</si>
  <si>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</si>
  <si>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</si>
  <si>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</si>
  <si>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</si>
  <si>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</si>
  <si>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</si>
  <si>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</si>
  <si>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</si>
  <si>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</si>
  <si>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</si>
  <si>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</si>
  <si>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</si>
  <si>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</si>
  <si>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</si>
  <si>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</si>
  <si>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</si>
  <si>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</si>
  <si>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</si>
  <si>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</si>
  <si>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</si>
  <si>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</si>
  <si>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</si>
  <si>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</si>
  <si>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</si>
  <si>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</si>
  <si>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</si>
  <si>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</si>
  <si>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</si>
  <si>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</si>
  <si>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</si>
  <si>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</si>
  <si>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</si>
  <si>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</si>
  <si>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</si>
  <si>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</si>
  <si>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</si>
  <si>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</si>
  <si>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</si>
  <si>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</si>
  <si>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</si>
  <si>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</si>
  <si>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</si>
  <si>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</si>
  <si>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</si>
  <si>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</si>
  <si>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</si>
  <si>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</si>
  <si>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</si>
  <si>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</si>
  <si>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</si>
  <si>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</si>
  <si>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</si>
  <si>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</si>
  <si>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</si>
  <si>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</si>
  <si>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</si>
  <si>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</si>
  <si>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</si>
  <si>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</si>
  <si>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</si>
  <si>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</si>
  <si>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</si>
  <si>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</si>
  <si>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</si>
  <si>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</si>
  <si>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</si>
  <si>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</si>
  <si>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</si>
  <si>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</si>
  <si>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</si>
  <si>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</si>
  <si>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</si>
  <si>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</si>
  <si>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</si>
  <si>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</si>
  <si>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</si>
  <si>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</si>
  <si>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</si>
  <si>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</si>
  <si>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</si>
  <si>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</si>
  <si>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</si>
  <si>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</si>
  <si>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</si>
  <si>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</si>
  <si>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</si>
  <si>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</si>
  <si>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</si>
  <si>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</si>
  <si>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</si>
  <si>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</si>
  <si>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</si>
  <si>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</si>
  <si>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</si>
  <si>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</si>
  <si>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</si>
  <si>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</si>
  <si>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</si>
  <si>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</si>
  <si>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</si>
  <si>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</si>
  <si>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</si>
  <si>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</si>
  <si>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</si>
  <si>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</si>
  <si>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</si>
  <si>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</si>
  <si>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</si>
  <si>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</si>
  <si>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</si>
  <si>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</si>
  <si>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</si>
  <si>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</si>
  <si>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</si>
  <si>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</si>
  <si>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</si>
  <si>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</si>
  <si>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</si>
  <si>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</si>
  <si>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</si>
  <si>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</si>
  <si>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</si>
  <si>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</si>
  <si>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</si>
  <si>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</si>
  <si>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</si>
  <si>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</si>
  <si>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</si>
  <si>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</si>
  <si>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</si>
  <si>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</si>
  <si>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</si>
  <si>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</si>
  <si>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</si>
  <si>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</si>
  <si>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</si>
  <si>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</si>
  <si>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</si>
  <si>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</si>
  <si>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</si>
  <si>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</si>
  <si>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</si>
  <si>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</si>
  <si>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</si>
  <si>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</si>
  <si>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</si>
  <si>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</si>
  <si>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</si>
  <si>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</si>
  <si>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</si>
  <si>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</si>
  <si>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</si>
  <si>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</si>
  <si>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</si>
  <si>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</si>
  <si>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</si>
  <si>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</si>
  <si>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</si>
  <si>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</si>
  <si>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</si>
  <si>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</si>
  <si>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</si>
  <si>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</si>
  <si>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</si>
  <si>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</si>
  <si>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</si>
  <si>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</si>
  <si>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</si>
  <si>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</si>
  <si>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</si>
  <si>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</si>
  <si>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</si>
  <si>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</si>
  <si>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</si>
  <si>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</si>
  <si>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</si>
  <si>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</si>
  <si>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</si>
  <si>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</si>
  <si>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</si>
  <si>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</si>
  <si>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</si>
  <si>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</si>
  <si>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</si>
  <si>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</si>
  <si>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</si>
  <si>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</si>
  <si>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</si>
  <si>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</si>
  <si>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</si>
  <si>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</si>
  <si>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</si>
  <si>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</si>
  <si>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</si>
  <si>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</si>
  <si>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</si>
  <si>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</si>
  <si>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</si>
  <si>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</si>
  <si>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</si>
  <si>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</si>
  <si>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</si>
  <si>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</si>
  <si>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</si>
  <si>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</si>
  <si>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</si>
  <si>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</si>
  <si>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</si>
  <si>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</si>
  <si>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</si>
  <si>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</si>
  <si>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</si>
  <si>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</si>
  <si>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</si>
  <si>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</si>
  <si>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</si>
  <si>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</si>
  <si>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</si>
  <si>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</si>
  <si>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</si>
  <si>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</si>
  <si>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</si>
  <si>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</si>
  <si>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</si>
  <si>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</si>
  <si>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</si>
  <si>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</si>
  <si>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</si>
  <si>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</si>
  <si>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</si>
  <si>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</si>
  <si>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</si>
  <si>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</si>
  <si>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</si>
  <si>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</si>
  <si>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</si>
  <si>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</si>
  <si>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</si>
  <si>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</si>
  <si>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</si>
  <si>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</si>
  <si>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</si>
  <si>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</si>
  <si>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</si>
  <si>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</si>
  <si>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</si>
  <si>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</si>
  <si>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</si>
  <si>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</si>
  <si>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</si>
  <si>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</si>
  <si>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</si>
  <si>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</si>
  <si>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</si>
  <si>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</si>
  <si>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</si>
  <si>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</si>
  <si>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</si>
  <si>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</si>
  <si>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</si>
  <si>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</si>
  <si>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</si>
  <si>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</si>
  <si>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</si>
  <si>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</si>
  <si>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</si>
  <si>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</si>
  <si>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</si>
  <si>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</si>
  <si>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</si>
  <si>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</si>
  <si>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</si>
  <si>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</si>
  <si>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</si>
  <si>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</si>
  <si>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</si>
  <si>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</si>
  <si>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</si>
  <si>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</si>
  <si>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</si>
  <si>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</si>
  <si>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</si>
  <si>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</si>
  <si>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</si>
  <si>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</si>
  <si>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</si>
  <si>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</si>
  <si>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</si>
  <si>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</si>
  <si>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</si>
  <si>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</si>
  <si>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</si>
  <si>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</si>
  <si>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</si>
  <si>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</si>
  <si>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</si>
  <si>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</si>
  <si>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</si>
  <si>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</si>
  <si>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</si>
  <si>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</si>
  <si>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</si>
  <si>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</si>
  <si>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</si>
  <si>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</si>
  <si>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</si>
  <si>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</si>
  <si>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</si>
  <si>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</si>
  <si>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</si>
  <si>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</si>
  <si>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</si>
  <si>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</si>
  <si>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</si>
  <si>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</si>
  <si>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</si>
  <si>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</si>
  <si>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</si>
  <si>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</si>
  <si>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</si>
  <si>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</si>
  <si>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</si>
  <si>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</si>
  <si>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</si>
  <si>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</si>
  <si>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</si>
  <si>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</si>
  <si>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</si>
  <si>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</si>
  <si>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</si>
  <si>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</si>
  <si>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</si>
  <si>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</si>
  <si>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</si>
  <si>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</si>
  <si>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</si>
  <si>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</si>
  <si>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</si>
  <si>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</si>
  <si>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</si>
  <si>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</si>
  <si>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</si>
  <si>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</si>
  <si>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</si>
  <si>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</si>
  <si>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</si>
  <si>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</si>
  <si>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</si>
  <si>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</si>
  <si>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</si>
  <si>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</si>
  <si>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</si>
  <si>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</si>
  <si>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</si>
  <si>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</si>
  <si>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</si>
  <si>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</si>
  <si>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</si>
  <si>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</si>
  <si>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</si>
  <si>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</si>
  <si>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</si>
  <si>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</si>
  <si>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</si>
  <si>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</si>
  <si>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</si>
  <si>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</si>
  <si>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</si>
  <si>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</si>
  <si>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</si>
  <si>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</si>
  <si>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</si>
  <si>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</si>
  <si>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</si>
  <si>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</si>
  <si>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</si>
  <si>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</si>
  <si>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</si>
  <si>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</si>
  <si>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</si>
  <si>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</si>
  <si>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</si>
  <si>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</si>
  <si>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</si>
  <si>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</si>
  <si>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</si>
  <si>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</si>
  <si>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</si>
  <si>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</si>
  <si>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</si>
  <si>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</si>
  <si>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</si>
  <si>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</si>
  <si>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</si>
  <si>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</si>
  <si>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</si>
  <si>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</si>
  <si>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</si>
  <si>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</si>
  <si>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</si>
  <si>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</si>
  <si>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</si>
  <si>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</si>
  <si>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</si>
  <si>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</si>
  <si>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</si>
  <si>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</si>
  <si>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</si>
  <si>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</si>
  <si>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</si>
  <si>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</si>
  <si>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</si>
  <si>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</si>
  <si>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</si>
  <si>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</si>
  <si>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</si>
  <si>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</si>
  <si>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</si>
  <si>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</si>
  <si>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</si>
  <si>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</si>
  <si>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</si>
  <si>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</si>
  <si>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</si>
  <si>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</si>
  <si>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</si>
  <si>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</si>
  <si>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</si>
  <si>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</si>
  <si>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</si>
  <si>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</si>
  <si>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</si>
  <si>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</si>
  <si>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</si>
  <si>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</si>
  <si>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</si>
  <si>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</si>
  <si>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</si>
  <si>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</si>
  <si>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</si>
  <si>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</si>
  <si>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</si>
  <si>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</si>
  <si>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</si>
  <si>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</si>
  <si>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</si>
  <si>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</si>
  <si>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</si>
  <si>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</si>
  <si>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</si>
  <si>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</si>
  <si>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</si>
  <si>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</si>
  <si>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</si>
  <si>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</si>
  <si>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</si>
  <si>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</si>
  <si>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</si>
  <si>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</si>
  <si>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</si>
  <si>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</si>
  <si>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</si>
  <si>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</si>
  <si>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</si>
  <si>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</si>
  <si>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</si>
  <si>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</si>
  <si>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</si>
  <si>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</si>
  <si>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</si>
  <si>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</si>
  <si>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</si>
  <si>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</si>
  <si>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</si>
  <si>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</si>
  <si>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</si>
  <si>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</si>
  <si>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</si>
  <si>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</si>
  <si>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</si>
  <si>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</si>
  <si>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</si>
  <si>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</si>
  <si>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</si>
  <si>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</si>
  <si>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</si>
  <si>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</si>
  <si>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</si>
  <si>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</si>
  <si>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</si>
  <si>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</si>
  <si>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</si>
  <si>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</si>
  <si>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</si>
  <si>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</si>
  <si>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</si>
  <si>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</si>
  <si>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</si>
  <si>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</si>
  <si>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</si>
  <si>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</si>
  <si>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</si>
  <si>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</si>
  <si>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</si>
  <si>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</si>
  <si>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</si>
  <si>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</si>
  <si>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</si>
  <si>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</si>
  <si>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</si>
  <si>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</si>
  <si>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</si>
  <si>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</si>
  <si>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</si>
  <si>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</si>
  <si>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</si>
  <si>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</si>
  <si>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</si>
  <si>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</si>
  <si>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</si>
  <si>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</si>
  <si>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</si>
  <si>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</si>
  <si>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</si>
  <si>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</si>
  <si>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</si>
  <si>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</si>
  <si>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</si>
  <si>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</si>
  <si>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</si>
  <si>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</si>
  <si>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</si>
  <si>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</si>
  <si>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</si>
  <si>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</si>
  <si>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</si>
  <si>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</si>
  <si>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</si>
  <si>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</si>
  <si>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</si>
  <si>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</si>
  <si>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</si>
  <si>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</si>
  <si>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</si>
  <si>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</si>
  <si>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</si>
  <si>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</si>
  <si>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</si>
  <si>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</si>
  <si>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</si>
  <si>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</si>
  <si>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</si>
  <si>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</si>
  <si>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</si>
  <si>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</si>
  <si>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</si>
  <si>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</si>
  <si>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</si>
  <si>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</si>
  <si>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</si>
  <si>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</si>
  <si>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</si>
  <si>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</si>
  <si>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</si>
  <si>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</si>
  <si>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</si>
  <si>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</si>
  <si>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</si>
  <si>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</si>
  <si>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</si>
  <si>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</si>
  <si>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</si>
  <si>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</si>
  <si>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</si>
  <si>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</si>
  <si>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</si>
  <si>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</si>
  <si>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</si>
  <si>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</si>
  <si>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</si>
  <si>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</si>
  <si>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</si>
  <si>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</si>
  <si>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</si>
  <si>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</si>
  <si>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</si>
  <si>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</si>
  <si>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</si>
  <si>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</si>
  <si>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</si>
  <si>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</si>
  <si>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</si>
  <si>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</si>
  <si>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</si>
  <si>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</si>
  <si>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</si>
  <si>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</si>
  <si>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</si>
  <si>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</si>
  <si>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</si>
  <si>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</si>
  <si>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</si>
  <si>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</si>
  <si>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</si>
  <si>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</si>
  <si>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</si>
  <si>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</si>
  <si>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</si>
  <si>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</si>
  <si>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</si>
  <si>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</si>
  <si>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</si>
  <si>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</si>
  <si>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</si>
  <si>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</si>
  <si>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</si>
  <si>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</si>
  <si>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</si>
  <si>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</si>
  <si>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</si>
  <si>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</si>
  <si>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</si>
  <si>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</si>
  <si>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</si>
  <si>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</si>
  <si>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</si>
  <si>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</si>
  <si>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</si>
  <si>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</si>
  <si>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</si>
  <si>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</si>
  <si>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</si>
  <si>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</si>
  <si>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</si>
  <si>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</si>
  <si>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</si>
  <si>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</si>
  <si>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</si>
  <si>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</si>
  <si>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</si>
  <si>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</si>
  <si>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</si>
  <si>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</si>
  <si>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</si>
  <si>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</si>
  <si>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</si>
  <si>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</si>
  <si>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</si>
  <si>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</si>
  <si>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</si>
  <si>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</si>
  <si>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</si>
  <si>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</si>
  <si>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</si>
  <si>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</si>
  <si>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</si>
  <si>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</si>
  <si>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</si>
  <si>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</si>
  <si>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</si>
  <si>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</si>
  <si>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</si>
  <si>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</si>
  <si>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</si>
  <si>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</si>
  <si>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</si>
  <si>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</si>
  <si>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</si>
  <si>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</si>
  <si>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</si>
  <si>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</si>
  <si>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</si>
  <si>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</si>
  <si>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</si>
  <si>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</si>
  <si>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</si>
  <si>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</si>
  <si>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</si>
  <si>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</si>
  <si>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</si>
  <si>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</si>
  <si>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</si>
  <si>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</si>
  <si>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</si>
  <si>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</si>
  <si>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</si>
  <si>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</si>
  <si>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</si>
  <si>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</si>
  <si>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</si>
  <si>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</si>
  <si>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</si>
  <si>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</si>
  <si>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</si>
  <si>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</si>
  <si>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</si>
  <si>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</si>
  <si>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</si>
  <si>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</si>
  <si>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</si>
  <si>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</si>
  <si>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</si>
  <si>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</si>
  <si>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</si>
  <si>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</si>
  <si>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</si>
  <si>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</si>
  <si>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</si>
  <si>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</si>
  <si>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</si>
  <si>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</si>
  <si>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</si>
  <si>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</si>
  <si>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</si>
  <si>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</si>
  <si>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</si>
  <si>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</si>
  <si>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</si>
  <si>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</si>
  <si>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</si>
  <si>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</si>
  <si>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</si>
  <si>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</si>
  <si>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</si>
  <si>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</si>
  <si>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</si>
  <si>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</si>
  <si>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</si>
  <si>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</si>
  <si>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</si>
  <si>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</si>
  <si>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</si>
  <si>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</si>
  <si>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</si>
  <si>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</si>
  <si>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</si>
  <si>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</si>
  <si>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</si>
  <si>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</si>
  <si>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</si>
  <si>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</si>
  <si>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</si>
  <si>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</si>
  <si>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</si>
  <si>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</si>
  <si>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</si>
  <si>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</si>
  <si>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</si>
  <si>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</si>
  <si>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</si>
  <si>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</si>
  <si>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</si>
  <si>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</si>
  <si>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</si>
  <si>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</si>
  <si>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</si>
  <si>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</si>
  <si>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</si>
  <si>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</si>
  <si>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</si>
  <si>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</si>
  <si>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</si>
  <si>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</si>
  <si>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</si>
  <si>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</si>
  <si>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</si>
  <si>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</si>
  <si>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</si>
  <si>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</si>
  <si>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</si>
  <si>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</si>
  <si>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</si>
  <si>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</si>
  <si>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</si>
  <si>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</si>
  <si>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</si>
  <si>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</si>
  <si>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</si>
  <si>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</si>
  <si>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</si>
  <si>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</si>
  <si>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</si>
  <si>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</si>
  <si>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</si>
  <si>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</si>
  <si>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</si>
  <si>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</si>
  <si>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</si>
  <si>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</si>
  <si>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</si>
  <si>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</si>
  <si>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</si>
  <si>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</si>
  <si>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</si>
  <si>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</si>
  <si>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</si>
  <si>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</si>
  <si>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</si>
  <si>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</si>
  <si>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</si>
  <si>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</si>
  <si>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</si>
  <si>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</si>
  <si>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</si>
  <si>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</si>
  <si>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</si>
  <si>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</si>
  <si>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</si>
  <si>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</si>
  <si>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</si>
  <si>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</si>
  <si>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</si>
  <si>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</si>
  <si>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</si>
  <si>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</si>
  <si>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</si>
  <si>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</si>
  <si>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</si>
  <si>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</si>
  <si>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</si>
  <si>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</si>
  <si>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</si>
  <si>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</si>
  <si>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</si>
  <si>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</si>
  <si>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</si>
  <si>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</si>
  <si>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</si>
  <si>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</si>
  <si>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</si>
  <si>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</si>
  <si>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</si>
  <si>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</si>
  <si>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</si>
  <si>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</si>
  <si>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</si>
  <si>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</si>
  <si>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</si>
  <si>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</si>
  <si>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</si>
  <si>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</si>
  <si>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</si>
  <si>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</si>
  <si>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</si>
  <si>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</si>
  <si>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</si>
  <si>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</si>
  <si>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</si>
  <si>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</si>
  <si>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</si>
  <si>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</si>
  <si>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</si>
  <si>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</si>
  <si>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</si>
  <si>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</si>
  <si>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</si>
  <si>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</si>
  <si>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</si>
  <si>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</si>
  <si>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</si>
  <si>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</si>
  <si>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</si>
  <si>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</si>
  <si>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</si>
  <si>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</si>
  <si>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</si>
  <si>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</si>
  <si>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</si>
  <si>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</si>
  <si>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</si>
  <si>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</si>
  <si>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</si>
  <si>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</si>
  <si>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</si>
  <si>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</si>
  <si>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</si>
  <si>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</si>
  <si>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</si>
  <si>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</si>
  <si>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</si>
  <si>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</si>
  <si>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</si>
  <si>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</si>
  <si>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</si>
  <si>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</si>
  <si>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</si>
  <si>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</si>
  <si>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</si>
  <si>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</si>
  <si>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</si>
  <si>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</si>
  <si>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</si>
  <si>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</si>
  <si>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</si>
  <si>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</si>
  <si>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</si>
  <si>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</si>
  <si>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</si>
  <si>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</si>
  <si>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</si>
  <si>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</si>
  <si>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</si>
  <si>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</si>
  <si>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</si>
  <si>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</si>
  <si>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</si>
  <si>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</si>
  <si>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</si>
  <si>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</si>
  <si>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</si>
  <si>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</si>
  <si>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</si>
  <si>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</si>
  <si>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</si>
  <si>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</si>
  <si>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</si>
  <si>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</si>
  <si>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</si>
  <si>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</si>
  <si>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</si>
  <si>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</si>
  <si>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</si>
  <si>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</si>
  <si>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</si>
  <si>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</si>
  <si>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</si>
  <si>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</si>
  <si>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</si>
  <si>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</si>
  <si>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</si>
  <si>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</si>
  <si>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</si>
  <si>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</si>
  <si>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</si>
  <si>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</si>
  <si>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</si>
  <si>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</si>
  <si>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</si>
  <si>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</si>
  <si>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</si>
  <si>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</si>
  <si>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</si>
  <si>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</si>
  <si>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</si>
  <si>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</si>
  <si>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</si>
  <si>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</si>
  <si>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</si>
  <si>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</si>
  <si>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</si>
  <si>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</si>
  <si>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</si>
  <si>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</si>
  <si>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</si>
  <si>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</si>
  <si>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</si>
  <si>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</si>
  <si>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</si>
  <si>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</si>
  <si>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</si>
  <si>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</si>
  <si>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</si>
  <si>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</si>
  <si>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</si>
  <si>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</si>
  <si>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</si>
  <si>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</si>
  <si>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</si>
  <si>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</si>
  <si>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</si>
  <si>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</si>
  <si>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</si>
  <si>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</si>
  <si>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</si>
  <si>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</si>
  <si>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</si>
  <si>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</si>
  <si>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</si>
  <si>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</si>
  <si>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</si>
  <si>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</si>
  <si>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</si>
  <si>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</si>
  <si>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</si>
  <si>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</si>
  <si>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</si>
  <si>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</si>
  <si>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</si>
  <si>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</si>
  <si>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</si>
  <si>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</si>
  <si>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</si>
  <si>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</si>
  <si>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</si>
  <si>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</si>
  <si>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</si>
  <si>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</si>
  <si>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</si>
  <si>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</si>
  <si>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</si>
  <si>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</si>
  <si>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</si>
  <si>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</si>
  <si>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</si>
  <si>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</si>
  <si>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</si>
  <si>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</si>
  <si>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</si>
  <si>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</si>
  <si>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</si>
  <si>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</si>
  <si>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</si>
  <si>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</si>
  <si>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</si>
  <si>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</si>
  <si>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</si>
  <si>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</si>
  <si>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</si>
  <si>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</si>
  <si>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</si>
  <si>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</si>
  <si>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</si>
  <si>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</si>
  <si>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</si>
  <si>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</si>
  <si>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</si>
  <si>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</si>
  <si>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</si>
  <si>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</si>
  <si>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</si>
  <si>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</si>
  <si>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</si>
  <si>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</si>
  <si>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</si>
  <si>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</si>
  <si>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</si>
  <si>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</si>
  <si>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</si>
  <si>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</si>
  <si>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</si>
  <si>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</si>
  <si>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</si>
  <si>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</si>
  <si>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</si>
  <si>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</si>
  <si>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</si>
  <si>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</si>
  <si>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</si>
  <si>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</si>
  <si>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</si>
  <si>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</si>
  <si>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</si>
  <si>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</si>
  <si>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</si>
  <si>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</si>
  <si>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</si>
  <si>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</si>
  <si>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</si>
  <si>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</si>
  <si>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</si>
  <si>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</si>
  <si>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</si>
  <si>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</si>
  <si>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</si>
  <si>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</si>
  <si>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</si>
  <si>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</si>
  <si>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</si>
  <si>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</si>
  <si>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</si>
  <si>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</si>
  <si>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</si>
  <si>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</si>
  <si>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</si>
  <si>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</si>
  <si>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</si>
  <si>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</si>
  <si>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</si>
  <si>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</si>
  <si>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</si>
  <si>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</si>
  <si>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</si>
  <si>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</si>
  <si>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</si>
  <si>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</si>
  <si>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</si>
  <si>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</si>
  <si>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</si>
  <si>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</si>
  <si>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</si>
  <si>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</si>
  <si>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</si>
  <si>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</si>
  <si>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</si>
  <si>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</si>
  <si>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</si>
  <si>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</si>
  <si>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</si>
  <si>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</si>
  <si>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</si>
  <si>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</si>
  <si>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</si>
  <si>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</si>
  <si>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</si>
  <si>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</si>
  <si>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</si>
  <si>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</si>
  <si>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</si>
  <si>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</si>
  <si>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</si>
  <si>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</si>
  <si>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</si>
  <si>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</si>
  <si>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</si>
  <si>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</si>
  <si>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</si>
  <si>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</si>
  <si>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</si>
  <si>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</si>
  <si>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</si>
  <si>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</si>
  <si>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</si>
  <si>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</si>
  <si>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</si>
  <si>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</si>
  <si>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</si>
  <si>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</si>
  <si>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</si>
  <si>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</si>
  <si>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</si>
  <si>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</si>
  <si>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</si>
  <si>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</si>
  <si>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</si>
  <si>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</si>
  <si>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</si>
  <si>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</si>
  <si>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</si>
  <si>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</si>
  <si>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</si>
  <si>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</si>
  <si>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</si>
  <si>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</si>
  <si>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</si>
  <si>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</si>
  <si>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</si>
  <si>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</si>
  <si>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</si>
  <si>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</si>
  <si>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</si>
  <si>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</si>
  <si>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</si>
  <si>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</si>
  <si>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</si>
  <si>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</si>
  <si>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</si>
  <si>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</si>
  <si>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</si>
  <si>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</si>
  <si>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</si>
  <si>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</si>
  <si>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</si>
  <si>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</si>
  <si>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</si>
  <si>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</si>
  <si>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</si>
  <si>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</si>
  <si>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</si>
  <si>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</si>
  <si>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</si>
  <si>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</si>
  <si>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</si>
  <si>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</si>
  <si>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</si>
  <si>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</si>
  <si>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</si>
  <si>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</si>
  <si>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</si>
  <si>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</si>
  <si>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</si>
  <si>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</si>
  <si>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</si>
  <si>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</si>
  <si>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</si>
  <si>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</si>
  <si>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</si>
  <si>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</si>
  <si>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</si>
  <si>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</si>
  <si>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</si>
  <si>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</si>
  <si>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</si>
  <si>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</si>
  <si>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</si>
  <si>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</si>
  <si>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</si>
  <si>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</si>
  <si>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</si>
  <si>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</si>
  <si>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</si>
  <si>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</si>
  <si>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</si>
  <si>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</si>
  <si>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</si>
  <si>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</si>
  <si>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</si>
  <si>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</si>
  <si>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</si>
  <si>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</si>
  <si>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</si>
  <si>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</si>
  <si>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</si>
  <si>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</si>
  <si>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</si>
  <si>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</si>
  <si>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</si>
  <si>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</si>
  <si>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</si>
  <si>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</si>
  <si>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</si>
  <si>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</si>
  <si>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</si>
  <si>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</si>
  <si>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</si>
  <si>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</si>
  <si>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</si>
  <si>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</si>
  <si>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</si>
  <si>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</si>
  <si>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</si>
  <si>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</si>
  <si>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</si>
  <si>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</si>
  <si>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</si>
  <si>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</si>
  <si>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</si>
  <si>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</si>
  <si>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</si>
  <si>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</si>
  <si>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</si>
  <si>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</si>
  <si>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</si>
  <si>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</si>
  <si>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</si>
  <si>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</si>
  <si>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</si>
  <si>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</si>
  <si>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</si>
  <si>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</si>
  <si>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</si>
  <si>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</si>
  <si>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</si>
  <si>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</si>
  <si>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</si>
  <si>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</si>
  <si>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</si>
  <si>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</si>
  <si>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</si>
  <si>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</si>
  <si>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</si>
  <si>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</si>
  <si>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</si>
  <si>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</si>
  <si>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</si>
  <si>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</si>
  <si>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</si>
  <si>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</si>
  <si>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</si>
  <si>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</si>
  <si>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</si>
  <si>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</si>
  <si>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</si>
  <si>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</si>
  <si>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</si>
  <si>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</si>
  <si>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</si>
  <si>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</si>
  <si>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</si>
  <si>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</si>
  <si>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</si>
  <si>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</si>
  <si>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</si>
  <si>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</si>
  <si>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</si>
  <si>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</si>
  <si>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</si>
  <si>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</si>
  <si>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</si>
  <si>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</si>
  <si>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</si>
  <si>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</si>
  <si>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</si>
  <si>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</si>
  <si>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</si>
  <si>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</si>
  <si>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</si>
  <si>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</si>
  <si>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</si>
  <si>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</si>
  <si>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</si>
  <si>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</si>
  <si>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</si>
  <si>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</si>
  <si>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</si>
  <si>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</si>
  <si>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</si>
  <si>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</si>
  <si>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</si>
  <si>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</si>
  <si>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</si>
  <si>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</si>
  <si>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</si>
  <si>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</si>
  <si>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</si>
  <si>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</si>
  <si>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</si>
  <si>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</si>
  <si>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</si>
  <si>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</si>
  <si>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</si>
  <si>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</si>
  <si>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</si>
  <si>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</si>
  <si>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</si>
  <si>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</si>
  <si>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</si>
  <si>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</si>
  <si>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</si>
  <si>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</si>
  <si>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</si>
  <si>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</si>
  <si>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</si>
  <si>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</si>
  <si>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</si>
  <si>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</si>
  <si>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</si>
  <si>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</si>
  <si>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</si>
  <si>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</si>
  <si>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</si>
  <si>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</si>
  <si>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</si>
  <si>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</si>
  <si>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</si>
  <si>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</si>
  <si>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</si>
  <si>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</si>
  <si>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</si>
  <si>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</si>
  <si>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</si>
  <si>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</si>
  <si>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</si>
  <si>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</si>
  <si>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</si>
  <si>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</si>
  <si>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</si>
  <si>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</si>
  <si>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</si>
  <si>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</si>
  <si>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</si>
  <si>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</si>
  <si>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</si>
  <si>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</si>
  <si>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</si>
  <si>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</si>
  <si>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</si>
  <si>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</si>
  <si>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</si>
  <si>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</si>
  <si>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</si>
  <si>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</si>
  <si>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</si>
  <si>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</si>
  <si>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</si>
  <si>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</si>
  <si>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</si>
  <si>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</si>
  <si>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</si>
  <si>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</si>
  <si>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</si>
  <si>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</si>
  <si>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</si>
  <si>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</si>
  <si>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</si>
  <si>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</si>
  <si>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</si>
  <si>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</si>
  <si>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</si>
  <si>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</si>
  <si>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</si>
  <si>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</si>
  <si>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</si>
  <si>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</si>
  <si>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</si>
  <si>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</si>
  <si>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</si>
  <si>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</si>
  <si>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</si>
  <si>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</si>
  <si>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</si>
  <si>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</si>
  <si>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</si>
  <si>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</si>
  <si>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</si>
  <si>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</si>
  <si>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</si>
  <si>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</si>
  <si>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</si>
  <si>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</si>
  <si>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</si>
  <si>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</si>
  <si>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</si>
  <si>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</si>
  <si>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</si>
  <si>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</si>
  <si>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</si>
  <si>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</si>
  <si>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</si>
  <si>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</si>
  <si>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</si>
  <si>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</si>
  <si>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</si>
  <si>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</si>
  <si>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</si>
  <si>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</si>
  <si>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</si>
  <si>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</si>
  <si>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</si>
  <si>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</si>
  <si>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</si>
  <si>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</si>
  <si>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</si>
  <si>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</si>
  <si>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</si>
  <si>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</si>
  <si>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</si>
  <si>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</si>
  <si>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</si>
  <si>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</si>
  <si>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</si>
  <si>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</si>
  <si>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</si>
  <si>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</si>
  <si>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</si>
  <si>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</si>
  <si>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</si>
  <si>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</si>
  <si>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</si>
  <si>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</si>
  <si>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</si>
  <si>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</si>
  <si>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</si>
  <si>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</si>
  <si>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</si>
  <si>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</si>
  <si>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</si>
  <si>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</si>
  <si>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</si>
  <si>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</si>
  <si>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</si>
  <si>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</si>
  <si>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</si>
  <si>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</si>
  <si>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</si>
  <si>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</si>
  <si>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</si>
  <si>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</si>
  <si>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</si>
  <si>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</si>
  <si>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</si>
  <si>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</si>
  <si>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</si>
  <si>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</si>
  <si>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</si>
  <si>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</si>
  <si>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</si>
  <si>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</si>
  <si>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</si>
  <si>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</si>
  <si>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</si>
  <si>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</si>
  <si>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</si>
  <si>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</si>
  <si>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</si>
  <si>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</si>
  <si>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</si>
  <si>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</si>
  <si>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</si>
  <si>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</si>
  <si>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</si>
  <si>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</si>
  <si>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</si>
  <si>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</si>
  <si>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</si>
  <si>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</si>
  <si>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</si>
  <si>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</si>
  <si>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</si>
  <si>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</si>
  <si>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</si>
  <si>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</si>
  <si>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</si>
  <si>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</si>
  <si>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</si>
  <si>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</si>
  <si>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</si>
  <si>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</si>
  <si>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</si>
  <si>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</si>
  <si>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</si>
  <si>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</si>
  <si>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</si>
  <si>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</si>
  <si>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</si>
  <si>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</si>
  <si>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</si>
  <si>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</si>
  <si>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</si>
  <si>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</si>
  <si>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</si>
  <si>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</si>
  <si>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</si>
  <si>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</si>
  <si>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</si>
  <si>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</si>
  <si>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</si>
  <si>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</si>
  <si>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</si>
  <si>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</si>
  <si>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</si>
  <si>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</si>
  <si>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</si>
  <si>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</si>
  <si>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</si>
  <si>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</si>
  <si>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</si>
  <si>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</si>
  <si>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</si>
  <si>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</si>
  <si>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</si>
  <si>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</si>
  <si>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</si>
  <si>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</si>
  <si>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</si>
  <si>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</si>
  <si>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</si>
  <si>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</si>
  <si>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</si>
  <si>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</si>
  <si>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</si>
  <si>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</si>
  <si>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</si>
  <si>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</si>
  <si>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</si>
  <si>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</si>
  <si>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</si>
  <si>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</si>
  <si>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</si>
  <si>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</si>
  <si>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</si>
  <si>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</si>
  <si>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</si>
  <si>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</si>
  <si>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</si>
  <si>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</si>
  <si>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</si>
  <si>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</si>
  <si>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</si>
  <si>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</si>
  <si>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</si>
  <si>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</si>
  <si>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</si>
  <si>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</si>
  <si>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</si>
  <si>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</si>
  <si>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</si>
  <si>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</si>
  <si>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</si>
  <si>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</si>
  <si>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</si>
  <si>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</si>
  <si>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</si>
  <si>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</si>
  <si>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</si>
  <si>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</si>
  <si>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</si>
  <si>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</si>
  <si>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</si>
  <si>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</si>
  <si>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</si>
  <si>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</si>
  <si>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</si>
  <si>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</si>
  <si>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</si>
  <si>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</si>
  <si>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</si>
  <si>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</si>
  <si>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</si>
  <si>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</si>
  <si>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</si>
  <si>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</si>
  <si>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</si>
  <si>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</si>
  <si>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</si>
  <si>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</si>
  <si>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</si>
  <si>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</si>
  <si>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</si>
  <si>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</si>
  <si>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</si>
  <si>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</si>
  <si>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</si>
  <si>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</si>
  <si>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</si>
  <si>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</si>
  <si>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</si>
  <si>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</si>
  <si>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</si>
  <si>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</si>
  <si>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</si>
  <si>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</si>
  <si>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</si>
  <si>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</si>
  <si>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</si>
  <si>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</si>
  <si>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</si>
  <si>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</si>
  <si>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</si>
  <si>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</si>
  <si>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</si>
  <si>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</si>
  <si>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</si>
  <si>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</si>
  <si>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</si>
  <si>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</si>
  <si>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</si>
  <si>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</si>
  <si>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</si>
  <si>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</si>
  <si>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</si>
  <si>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</si>
  <si>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</si>
  <si>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</si>
  <si>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</si>
  <si>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</si>
  <si>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</si>
  <si>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</si>
  <si>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</si>
  <si>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</si>
  <si>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</si>
  <si>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</si>
  <si>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</si>
  <si>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</si>
  <si>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</si>
  <si>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</si>
  <si>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</si>
  <si>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</si>
  <si>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</si>
  <si>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</si>
  <si>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</si>
  <si>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</si>
  <si>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</si>
  <si>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</si>
  <si>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</si>
  <si>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</si>
  <si>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</si>
  <si>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</si>
  <si>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</si>
  <si>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</si>
  <si>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</si>
  <si>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</si>
  <si>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</si>
  <si>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</si>
  <si>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</si>
  <si>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</si>
  <si>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</si>
  <si>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</si>
  <si>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</si>
  <si>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</si>
  <si>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</si>
  <si>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</si>
  <si>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</si>
  <si>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</si>
  <si>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</si>
  <si>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</si>
  <si>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</si>
  <si>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</si>
  <si>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</si>
  <si>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</si>
  <si>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</si>
  <si>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</si>
  <si>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</si>
  <si>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</si>
  <si>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</si>
  <si>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</si>
  <si>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</si>
  <si>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</si>
  <si>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</si>
  <si>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</si>
  <si>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</si>
  <si>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</si>
  <si>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</si>
  <si>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</si>
  <si>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</si>
  <si>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</si>
  <si>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</si>
  <si>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</si>
  <si>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</si>
  <si>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</si>
  <si>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</si>
  <si>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</si>
  <si>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</si>
  <si>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</si>
  <si>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</si>
  <si>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</si>
  <si>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</si>
  <si>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</si>
  <si>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</si>
  <si>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</si>
  <si>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</si>
  <si>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</si>
  <si>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</si>
  <si>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</si>
  <si>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</si>
  <si>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</si>
  <si>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</si>
  <si>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</si>
  <si>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</si>
  <si>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</si>
  <si>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</si>
  <si>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</si>
  <si>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</si>
  <si>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</si>
  <si>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</si>
  <si>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</si>
  <si>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</si>
  <si>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</si>
  <si>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</si>
  <si>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</si>
  <si>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</si>
  <si>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</si>
  <si>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</si>
  <si>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</si>
  <si>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</si>
  <si>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</si>
  <si>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</si>
  <si>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</si>
  <si>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</si>
  <si>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</si>
  <si>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</si>
  <si>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</si>
  <si>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</si>
  <si>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</si>
  <si>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</si>
  <si>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</si>
  <si>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</si>
  <si>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</si>
  <si>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</si>
  <si>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</si>
  <si>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</si>
  <si>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</si>
  <si>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</si>
  <si>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</si>
  <si>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</si>
  <si>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</si>
  <si>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</si>
  <si>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</si>
  <si>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</si>
  <si>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</si>
  <si>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</si>
  <si>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</si>
  <si>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</si>
  <si>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</si>
  <si>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</si>
  <si>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</si>
  <si>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</si>
  <si>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</si>
  <si>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</si>
  <si>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</si>
  <si>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</si>
  <si>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</si>
  <si>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</si>
  <si>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</si>
  <si>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</si>
  <si>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</si>
  <si>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</si>
  <si>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</si>
  <si>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</si>
  <si>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</si>
  <si>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</si>
  <si>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</si>
  <si>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</si>
  <si>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</si>
  <si>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</si>
  <si>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</si>
  <si>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</si>
  <si>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</si>
  <si>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</si>
  <si>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</si>
  <si>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</si>
  <si>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</si>
  <si>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</si>
  <si>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</si>
  <si>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</si>
  <si>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</si>
  <si>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</si>
  <si>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</si>
  <si>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</si>
  <si>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</si>
  <si>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</si>
  <si>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</si>
  <si>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</si>
  <si>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</si>
  <si>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</si>
  <si>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</si>
  <si>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</si>
  <si>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</si>
  <si>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</si>
  <si>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</si>
  <si>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</si>
  <si>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</si>
  <si>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</si>
  <si>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</si>
  <si>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</si>
  <si>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</si>
  <si>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</si>
  <si>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</si>
  <si>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</si>
  <si>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</si>
  <si>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</si>
  <si>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</si>
  <si>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</si>
  <si>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</si>
  <si>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</si>
  <si>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</si>
  <si>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</si>
  <si>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</si>
  <si>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</si>
  <si>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</si>
  <si>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</si>
  <si>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</si>
  <si>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</si>
  <si>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</si>
  <si>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</si>
  <si>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</si>
  <si>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</si>
  <si>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</si>
  <si>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</si>
  <si>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</si>
  <si>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</si>
  <si>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</si>
  <si>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</si>
  <si>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</si>
  <si>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</si>
  <si>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</si>
  <si>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</si>
  <si>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</si>
  <si>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</si>
  <si>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</si>
  <si>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</si>
  <si>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</si>
  <si>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</si>
  <si>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</si>
  <si>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</si>
  <si>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</si>
  <si>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</si>
  <si>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</si>
  <si>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</si>
  <si>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</si>
  <si>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</si>
  <si>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</si>
  <si>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</si>
  <si>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</si>
  <si>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</si>
  <si>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</si>
  <si>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</si>
  <si>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</si>
  <si>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</si>
  <si>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</si>
  <si>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</si>
  <si>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</si>
  <si>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</si>
  <si>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</si>
  <si>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</si>
  <si>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</si>
  <si>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</si>
  <si>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</si>
  <si>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</si>
  <si>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</si>
  <si>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</si>
  <si>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</si>
  <si>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</si>
  <si>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</si>
  <si>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</si>
  <si>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</si>
  <si>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</si>
  <si>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</si>
  <si>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</si>
  <si>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</si>
  <si>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</si>
  <si>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</si>
  <si>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</si>
  <si>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</si>
  <si>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</si>
  <si>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</si>
  <si>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</si>
  <si>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</si>
  <si>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</si>
  <si>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</si>
  <si>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</si>
  <si>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</si>
  <si>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</si>
  <si>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</si>
  <si>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</si>
  <si>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</si>
  <si>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</si>
  <si>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</si>
  <si>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</si>
  <si>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</si>
  <si>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</si>
  <si>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</si>
  <si>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</si>
  <si>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</si>
  <si>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</si>
  <si>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</si>
  <si>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</si>
  <si>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</si>
  <si>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</si>
  <si>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</si>
  <si>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</si>
  <si>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</si>
  <si>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</si>
  <si>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</si>
  <si>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</si>
  <si>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</si>
  <si>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</si>
  <si>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</si>
  <si>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</si>
  <si>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</si>
  <si>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</si>
  <si>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</si>
  <si>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</si>
  <si>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</si>
  <si>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</si>
  <si>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</si>
  <si>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</si>
  <si>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</si>
  <si>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</si>
  <si>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</si>
  <si>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</si>
  <si>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</si>
  <si>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</si>
  <si>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</si>
  <si>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</si>
  <si>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</si>
  <si>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</si>
  <si>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</si>
  <si>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</si>
  <si>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</si>
  <si>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</si>
  <si>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</si>
  <si>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</si>
  <si>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</si>
  <si>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</si>
  <si>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</si>
  <si>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</si>
  <si>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</si>
  <si>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</si>
  <si>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</si>
  <si>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</si>
  <si>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</si>
  <si>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</si>
  <si>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</si>
  <si>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</si>
  <si>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</si>
  <si>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</si>
  <si>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</si>
  <si>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</si>
  <si>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</si>
  <si>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</si>
  <si>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</si>
  <si>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</si>
  <si>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</si>
  <si>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</si>
  <si>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</si>
  <si>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</si>
  <si>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</si>
  <si>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</si>
  <si>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</si>
  <si>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</si>
  <si>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</si>
  <si>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</si>
  <si>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</si>
  <si>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</si>
  <si>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</si>
  <si>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</si>
  <si>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</si>
  <si>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</si>
  <si>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</si>
  <si>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</si>
  <si>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</si>
  <si>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</si>
  <si>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</si>
  <si>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</si>
  <si>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</si>
  <si>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</si>
  <si>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</si>
  <si>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</si>
  <si>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</si>
  <si>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</si>
  <si>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</si>
  <si>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</si>
  <si>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</si>
  <si>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</si>
  <si>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</si>
  <si>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</si>
  <si>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</si>
  <si>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</si>
  <si>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</si>
  <si>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</si>
  <si>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</si>
  <si>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</si>
  <si>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</si>
  <si>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</si>
  <si>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</si>
  <si>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</si>
  <si>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</si>
  <si>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</si>
  <si>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</si>
  <si>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</si>
  <si>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</si>
  <si>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</si>
  <si>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</si>
  <si>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</si>
  <si>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</si>
  <si>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</si>
  <si>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</si>
  <si>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</si>
  <si>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</si>
  <si>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</si>
  <si>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</si>
  <si>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</si>
  <si>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</si>
  <si>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</si>
  <si>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</si>
  <si>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</si>
  <si>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</si>
  <si>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</si>
  <si>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</si>
  <si>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</si>
  <si>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</si>
  <si>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</si>
  <si>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</si>
  <si>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</si>
  <si>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</si>
  <si>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</si>
  <si>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</si>
  <si>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</si>
  <si>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</si>
  <si>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</si>
  <si>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</si>
  <si>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</si>
  <si>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</si>
  <si>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</si>
  <si>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</si>
  <si>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</si>
  <si>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</si>
  <si>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</si>
  <si>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</si>
  <si>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</si>
  <si>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</si>
  <si>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</si>
  <si>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</si>
  <si>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</si>
  <si>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</si>
  <si>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</si>
  <si>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</si>
  <si>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</si>
  <si>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</si>
  <si>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</si>
  <si>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</si>
  <si>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</si>
  <si>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</si>
  <si>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</si>
  <si>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</si>
  <si>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</si>
  <si>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</si>
  <si>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</si>
  <si>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</si>
  <si>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</si>
  <si>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</si>
  <si>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</si>
  <si>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</si>
  <si>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</si>
  <si>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</si>
  <si>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</si>
  <si>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</si>
  <si>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</si>
  <si>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</si>
  <si>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</si>
  <si>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</si>
  <si>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</si>
  <si>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</si>
  <si>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</si>
  <si>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</si>
  <si>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</si>
  <si>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</si>
  <si>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</si>
  <si>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</si>
  <si>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</si>
  <si>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</si>
  <si>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</si>
  <si>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</si>
  <si>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</si>
  <si>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</si>
  <si>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</si>
  <si>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</si>
  <si>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</si>
  <si>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</si>
  <si>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</si>
  <si>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</si>
  <si>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</si>
  <si>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</si>
  <si>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</si>
  <si>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</si>
  <si>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</si>
  <si>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</si>
  <si>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</si>
  <si>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</si>
  <si>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</si>
  <si>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</si>
  <si>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</si>
  <si>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</si>
  <si>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</si>
  <si>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</si>
  <si>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</si>
  <si>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</si>
  <si>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</si>
  <si>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</si>
  <si>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</si>
  <si>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</si>
  <si>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</si>
  <si>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</si>
  <si>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</si>
  <si>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</si>
  <si>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</si>
  <si>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</si>
  <si>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</si>
  <si>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</si>
  <si>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</si>
  <si>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</si>
  <si>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</si>
  <si>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</si>
  <si>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</si>
  <si>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</si>
  <si>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</si>
  <si>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</si>
  <si>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</si>
  <si>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</si>
  <si>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</si>
  <si>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</si>
  <si>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</si>
  <si>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</si>
  <si>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</si>
  <si>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</si>
  <si>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</si>
  <si>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</si>
  <si>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</si>
  <si>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</si>
  <si>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</si>
  <si>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</si>
  <si>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</si>
  <si>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</si>
  <si>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</si>
  <si>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</si>
  <si>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</si>
  <si>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</si>
  <si>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</si>
  <si>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</si>
  <si>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</si>
  <si>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</si>
  <si>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</si>
  <si>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</si>
  <si>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</si>
  <si>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</si>
  <si>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</si>
  <si>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</si>
  <si>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</si>
  <si>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</si>
  <si>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</si>
  <si>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</si>
  <si>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</si>
  <si>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</si>
  <si>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</si>
  <si>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</si>
  <si>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</si>
  <si>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</si>
  <si>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</si>
  <si>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</si>
  <si>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</si>
  <si>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</si>
  <si>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</si>
  <si>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</si>
  <si>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</si>
  <si>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</si>
  <si>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</si>
  <si>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</si>
  <si>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</si>
  <si>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</si>
  <si>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</si>
  <si>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</si>
  <si>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</si>
  <si>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</si>
  <si>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</si>
  <si>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</si>
  <si>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</si>
  <si>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</si>
  <si>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</si>
  <si>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</si>
  <si>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</si>
  <si>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</si>
  <si>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</si>
  <si>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</si>
  <si>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</si>
  <si>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</si>
  <si>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</si>
  <si>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</si>
  <si>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</si>
  <si>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</si>
  <si>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</si>
  <si>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</si>
  <si>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</si>
  <si>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</si>
  <si>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</si>
  <si>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</si>
  <si>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</si>
  <si>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</si>
  <si>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</si>
  <si>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</si>
  <si>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</si>
  <si>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</si>
  <si>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</si>
  <si>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</si>
  <si>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</si>
  <si>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</si>
  <si>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</si>
  <si>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</si>
  <si>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</si>
  <si>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</si>
  <si>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</si>
  <si>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</si>
  <si>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</si>
  <si>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</si>
  <si>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</si>
  <si>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</si>
  <si>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</si>
  <si>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</si>
  <si>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</si>
  <si>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</si>
  <si>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</si>
  <si>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</si>
  <si>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</si>
  <si>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</si>
  <si>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</si>
  <si>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</si>
  <si>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</si>
  <si>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</si>
  <si>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</si>
  <si>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</si>
  <si>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</si>
  <si>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</si>
  <si>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</si>
  <si>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</si>
  <si>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</si>
  <si>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</si>
  <si>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</si>
  <si>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</si>
  <si>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</si>
  <si>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</si>
  <si>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</si>
  <si>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</si>
  <si>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</si>
  <si>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</si>
  <si>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</si>
  <si>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</si>
  <si>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</si>
  <si>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</si>
  <si>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</si>
  <si>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</si>
  <si>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</si>
  <si>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</si>
  <si>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</si>
  <si>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</si>
  <si>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</si>
  <si>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</si>
  <si>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</si>
  <si>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</si>
  <si>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</si>
  <si>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</si>
  <si>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</si>
  <si>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</si>
  <si>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</si>
  <si>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</si>
  <si>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</si>
  <si>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</si>
  <si>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</si>
  <si>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</si>
  <si>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</si>
  <si>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</si>
  <si>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</si>
  <si>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</si>
  <si>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</si>
  <si>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</si>
  <si>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</si>
  <si>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</si>
  <si>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</si>
  <si>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</si>
  <si>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</si>
  <si>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</si>
  <si>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</si>
  <si>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</si>
  <si>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</si>
  <si>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</si>
  <si>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</si>
  <si>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</si>
  <si>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</si>
  <si>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</si>
  <si>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</si>
  <si>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</si>
  <si>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</si>
  <si>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</si>
  <si>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</si>
  <si>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</si>
  <si>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</si>
  <si>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</si>
  <si>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</si>
  <si>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</si>
  <si>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</si>
  <si>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</si>
  <si>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</si>
  <si>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</si>
  <si>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</si>
  <si>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</si>
  <si>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</si>
  <si>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</si>
  <si>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</si>
  <si>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</si>
  <si>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</si>
  <si>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</si>
  <si>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</si>
  <si>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</si>
  <si>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</si>
  <si>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</si>
  <si>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</si>
  <si>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</si>
  <si>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</si>
  <si>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</si>
  <si>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</si>
  <si>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</si>
  <si>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</si>
  <si>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</si>
  <si>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</si>
  <si>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</si>
  <si>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</si>
  <si>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</si>
  <si>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</si>
  <si>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</si>
  <si>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</si>
  <si>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</si>
  <si>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</si>
  <si>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</si>
  <si>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</si>
  <si>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</si>
  <si>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</si>
  <si>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</si>
  <si>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</si>
  <si>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</si>
  <si>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</si>
  <si>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</si>
  <si>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</si>
  <si>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</si>
  <si>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</si>
  <si>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</si>
  <si>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</si>
  <si>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</si>
  <si>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</si>
  <si>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</si>
  <si>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</si>
  <si>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</si>
  <si>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</si>
  <si>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</si>
  <si>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</si>
  <si>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</si>
  <si>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</si>
  <si>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</si>
  <si>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</si>
  <si>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</si>
  <si>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</si>
  <si>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</si>
  <si>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</si>
  <si>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</si>
  <si>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</si>
  <si>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</si>
  <si>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</si>
  <si>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</si>
  <si>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</si>
  <si>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</si>
  <si>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</si>
  <si>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</si>
  <si>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</si>
  <si>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</si>
  <si>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</si>
  <si>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</si>
  <si>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</si>
  <si>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</si>
  <si>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</si>
  <si>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</si>
  <si>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</si>
  <si>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</si>
  <si>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</si>
  <si>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</si>
  <si>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</si>
  <si>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</si>
  <si>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</si>
  <si>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</si>
  <si>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</si>
  <si>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</si>
  <si>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</si>
  <si>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</si>
  <si>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</si>
  <si>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</si>
  <si>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</si>
  <si>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</si>
  <si>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</si>
  <si>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</si>
  <si>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</si>
  <si>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</si>
  <si>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</si>
  <si>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</si>
  <si>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</si>
  <si>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</si>
  <si>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</si>
  <si>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</si>
  <si>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</si>
  <si>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</si>
  <si>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</si>
  <si>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</si>
  <si>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</si>
  <si>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</si>
  <si>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</si>
  <si>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</si>
  <si>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</si>
  <si>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</si>
  <si>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</si>
  <si>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</si>
  <si>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</si>
  <si>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</si>
  <si>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</si>
  <si>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</si>
  <si>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</si>
  <si>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</si>
  <si>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</si>
  <si>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</si>
  <si>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</si>
  <si>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</si>
  <si>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</si>
  <si>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</si>
  <si>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</si>
  <si>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</si>
  <si>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</si>
  <si>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</si>
  <si>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</si>
  <si>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</si>
  <si>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</si>
  <si>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</si>
  <si>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</si>
  <si>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</si>
  <si>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</si>
  <si>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</si>
  <si>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</si>
  <si>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</si>
  <si>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</si>
  <si>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</si>
  <si>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</si>
  <si>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</si>
  <si>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</si>
  <si>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</si>
  <si>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</si>
  <si>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</si>
  <si>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</si>
  <si>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</si>
  <si>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</si>
  <si>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</si>
  <si>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</si>
  <si>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</si>
  <si>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</si>
  <si>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</si>
  <si>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</si>
  <si>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</si>
  <si>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</si>
  <si>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</si>
  <si>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</si>
  <si>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</si>
  <si>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</si>
  <si>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</si>
  <si>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</si>
  <si>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</si>
  <si>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</si>
  <si>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</si>
  <si>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</si>
  <si>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</si>
  <si>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</si>
  <si>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</si>
  <si>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</si>
  <si>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</si>
  <si>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</si>
  <si>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</si>
  <si>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</si>
  <si>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</si>
  <si>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</si>
  <si>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</si>
  <si>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</si>
  <si>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</si>
  <si>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</si>
  <si>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</si>
  <si>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</si>
  <si>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</si>
  <si>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</si>
  <si>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</si>
  <si>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</si>
  <si>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</si>
  <si>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</si>
  <si>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</si>
  <si>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</si>
  <si>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</si>
  <si>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</si>
  <si>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</si>
  <si>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</si>
  <si>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</si>
  <si>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</si>
  <si>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</si>
  <si>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</si>
  <si>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</si>
  <si>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</si>
  <si>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</si>
  <si>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</si>
  <si>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</si>
  <si>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</si>
  <si>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</si>
  <si>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</si>
  <si>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</si>
  <si>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</si>
  <si>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</si>
  <si>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</si>
  <si>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</si>
  <si>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</si>
  <si>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</si>
  <si>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</si>
  <si>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</si>
  <si>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</si>
  <si>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</si>
  <si>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</si>
  <si>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</si>
  <si>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</si>
  <si>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</si>
  <si>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</si>
  <si>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</si>
  <si>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</si>
  <si>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</si>
  <si>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</si>
  <si>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</si>
  <si>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</si>
  <si>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</si>
  <si>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</si>
  <si>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</si>
  <si>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</si>
  <si>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</si>
  <si>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</si>
  <si>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</si>
  <si>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</si>
  <si>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</si>
  <si>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</si>
  <si>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</si>
  <si>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</si>
  <si>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</si>
  <si>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</si>
  <si>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</si>
  <si>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</si>
  <si>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</si>
  <si>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</si>
  <si>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</si>
  <si>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</si>
  <si>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</si>
  <si>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</si>
  <si>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</si>
  <si>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</si>
  <si>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</si>
  <si>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</si>
  <si>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</si>
  <si>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</si>
  <si>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</si>
  <si>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</si>
  <si>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</si>
  <si>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</si>
  <si>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</si>
  <si>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</si>
  <si>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</si>
  <si>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</si>
  <si>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</si>
  <si>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</si>
  <si>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</si>
  <si>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</si>
  <si>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</si>
  <si>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</si>
  <si>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</si>
  <si>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</si>
  <si>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</si>
  <si>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</si>
  <si>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</si>
  <si>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</si>
  <si>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</si>
  <si>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</si>
  <si>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</si>
  <si>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</si>
  <si>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</si>
  <si>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</si>
  <si>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</si>
  <si>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</si>
  <si>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</si>
  <si>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</si>
  <si>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</si>
  <si>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</si>
  <si>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</si>
  <si>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</si>
  <si>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</si>
  <si>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</si>
  <si>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</si>
  <si>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</si>
  <si>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</si>
  <si>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</si>
  <si>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</si>
  <si>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</si>
  <si>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</si>
  <si>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</si>
  <si>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</si>
  <si>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</si>
  <si>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</si>
  <si>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</si>
  <si>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</si>
  <si>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</si>
  <si>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</si>
  <si>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</si>
  <si>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</si>
  <si>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</si>
  <si>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</si>
  <si>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</si>
  <si>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</si>
  <si>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</si>
  <si>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</si>
  <si>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</si>
  <si>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</si>
  <si>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</si>
  <si>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</si>
  <si>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</si>
  <si>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</si>
  <si>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</si>
  <si>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</si>
  <si>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</si>
  <si>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</si>
  <si>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</si>
  <si>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</si>
  <si>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</si>
  <si>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</si>
  <si>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</si>
  <si>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</si>
  <si>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</si>
  <si>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</si>
  <si>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</si>
  <si>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</si>
  <si>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</si>
  <si>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</si>
  <si>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</si>
  <si>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</si>
  <si>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</si>
  <si>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</si>
  <si>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</si>
  <si>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</si>
  <si>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</si>
  <si>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</si>
  <si>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</si>
  <si>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</si>
  <si>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</si>
  <si>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</si>
  <si>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</si>
  <si>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</si>
  <si>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</si>
  <si>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</si>
  <si>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</si>
  <si>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</si>
  <si>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</si>
  <si>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</si>
  <si>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</si>
  <si>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</si>
  <si>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</si>
  <si>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</si>
  <si>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</si>
  <si>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</si>
  <si>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</si>
  <si>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</si>
  <si>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</si>
  <si>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</si>
  <si>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</si>
  <si>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</si>
  <si>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</si>
  <si>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</si>
  <si>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</si>
  <si>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</si>
  <si>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</si>
  <si>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</si>
  <si>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</si>
  <si>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</si>
  <si>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</si>
  <si>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</si>
  <si>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</si>
  <si>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</si>
  <si>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</si>
  <si>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</si>
  <si>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</si>
  <si>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</si>
  <si>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</si>
  <si>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</si>
  <si>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</si>
  <si>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</si>
  <si>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</si>
  <si>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</si>
  <si>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</si>
  <si>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</si>
  <si>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</si>
  <si>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</si>
  <si>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</si>
  <si>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</si>
  <si>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</si>
  <si>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</si>
  <si>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</si>
  <si>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</si>
  <si>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</si>
  <si>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</si>
  <si>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</si>
  <si>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</si>
  <si>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</si>
  <si>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</si>
  <si>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</si>
  <si>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</si>
  <si>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</si>
  <si>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</si>
  <si>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</si>
  <si>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</si>
  <si>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</si>
  <si>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</si>
  <si>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</si>
  <si>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</si>
  <si>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</si>
  <si>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</si>
  <si>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</si>
  <si>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</si>
  <si>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</si>
  <si>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</si>
  <si>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</si>
  <si>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</si>
  <si>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</si>
  <si>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</si>
  <si>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</si>
  <si>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</si>
  <si>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</si>
  <si>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</si>
  <si>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</si>
  <si>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</si>
  <si>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</si>
  <si>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</si>
  <si>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</si>
  <si>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</si>
  <si>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</si>
  <si>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</si>
  <si>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</si>
  <si>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</si>
  <si>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</si>
  <si>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</si>
  <si>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</si>
  <si>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</si>
  <si>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</si>
  <si>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</si>
  <si>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</si>
  <si>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</si>
  <si>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</si>
  <si>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</si>
  <si>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</si>
  <si>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</si>
  <si>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</si>
  <si>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</si>
  <si>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</si>
  <si>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</si>
  <si>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</si>
  <si>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</si>
  <si>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</si>
  <si>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</si>
  <si>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</si>
  <si>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</si>
  <si>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</si>
  <si>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</si>
  <si>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</si>
  <si>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</si>
  <si>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</si>
  <si>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</si>
  <si>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</si>
  <si>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</si>
  <si>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</si>
  <si>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</si>
  <si>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</si>
  <si>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</si>
  <si>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</si>
  <si>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</si>
  <si>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</si>
  <si>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</si>
  <si>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</si>
  <si>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</si>
  <si>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</si>
  <si>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</si>
  <si>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</si>
  <si>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</si>
  <si>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</si>
  <si>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</si>
  <si>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</si>
  <si>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</si>
  <si>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</si>
  <si>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</si>
  <si>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</si>
  <si>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</si>
  <si>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</si>
  <si>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</si>
  <si>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</si>
  <si>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</si>
  <si>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</si>
  <si>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</si>
  <si>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</si>
  <si>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</si>
  <si>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</si>
  <si>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</si>
  <si>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</si>
  <si>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</si>
  <si>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</si>
  <si>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</si>
  <si>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</si>
  <si>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</si>
  <si>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</si>
  <si>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</si>
  <si>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</si>
  <si>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</si>
  <si>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</si>
  <si>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</si>
  <si>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</si>
  <si>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</si>
  <si>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</si>
  <si>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</si>
  <si>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</si>
  <si>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</si>
  <si>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</si>
  <si>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</si>
  <si>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</si>
  <si>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</si>
  <si>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</si>
  <si>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</si>
  <si>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</si>
  <si>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</si>
  <si>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</si>
  <si>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</si>
  <si>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</si>
  <si>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</si>
  <si>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</si>
  <si>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</si>
  <si>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</si>
  <si>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</si>
  <si>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</si>
  <si>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</si>
  <si>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</si>
  <si>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</si>
  <si>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</si>
  <si>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</si>
  <si>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</si>
  <si>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</si>
  <si>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</si>
  <si>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</si>
  <si>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</si>
  <si>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</si>
  <si>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</si>
  <si>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</si>
  <si>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</si>
  <si>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</si>
  <si>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</si>
  <si>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</si>
  <si>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</si>
  <si>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</si>
  <si>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</si>
  <si>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</si>
  <si>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</si>
  <si>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</si>
  <si>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</si>
  <si>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</si>
  <si>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</si>
  <si>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</si>
  <si>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</si>
  <si>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</si>
  <si>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</si>
  <si>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</si>
  <si>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</si>
  <si>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</si>
  <si>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</si>
  <si>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</si>
  <si>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</si>
  <si>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</si>
  <si>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</si>
  <si>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</si>
  <si>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</si>
  <si>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</si>
  <si>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</si>
  <si>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</si>
  <si>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</si>
  <si>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</si>
  <si>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</si>
  <si>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</si>
  <si>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</si>
  <si>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</si>
  <si>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</si>
  <si>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</si>
  <si>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</si>
  <si>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</si>
  <si>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</si>
  <si>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</si>
  <si>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</si>
  <si>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</si>
  <si>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</si>
  <si>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</si>
  <si>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</si>
  <si>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</si>
  <si>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</si>
  <si>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</si>
  <si>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</si>
  <si>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</si>
  <si>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</si>
  <si>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</si>
  <si>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</si>
  <si>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</si>
  <si>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</si>
  <si>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</si>
  <si>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</si>
  <si>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</si>
  <si>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</si>
  <si>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</si>
  <si>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</si>
  <si>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</si>
  <si>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</si>
  <si>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</si>
  <si>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</si>
  <si>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</si>
  <si>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</si>
  <si>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</si>
  <si>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</si>
  <si>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</si>
  <si>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</si>
  <si>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</si>
  <si>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</si>
  <si>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</si>
  <si>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</si>
  <si>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</si>
  <si>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</si>
  <si>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</si>
  <si>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</si>
  <si>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</si>
  <si>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</si>
  <si>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</si>
  <si>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</si>
  <si>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</si>
  <si>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</si>
  <si>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</si>
  <si>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</si>
  <si>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</si>
  <si>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</si>
  <si>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</si>
  <si>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</si>
  <si>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</si>
  <si>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</si>
  <si>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</si>
  <si>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</si>
  <si>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</si>
  <si>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</si>
  <si>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</si>
  <si>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</si>
  <si>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</si>
  <si>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</si>
  <si>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</si>
  <si>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</si>
  <si>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</si>
  <si>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</si>
  <si>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</si>
  <si>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</si>
  <si>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</si>
  <si>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</si>
  <si>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</si>
  <si>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</si>
  <si>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</si>
  <si>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</si>
  <si>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</si>
  <si>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</si>
  <si>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</si>
  <si>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</si>
  <si>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</si>
  <si>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</si>
  <si>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</si>
  <si>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</si>
  <si>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</si>
  <si>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</si>
  <si>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</si>
  <si>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</si>
  <si>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</si>
  <si>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</si>
  <si>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</si>
  <si>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</si>
  <si>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</si>
  <si>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</si>
  <si>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</si>
  <si>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</si>
  <si>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</si>
  <si>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</si>
  <si>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</si>
  <si>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</si>
  <si>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</si>
  <si>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</si>
  <si>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</si>
  <si>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</si>
  <si>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</si>
  <si>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</si>
  <si>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</si>
  <si>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</si>
  <si>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</si>
  <si>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</si>
  <si>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</si>
  <si>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</si>
  <si>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</si>
  <si>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</si>
  <si>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</si>
  <si>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</si>
  <si>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</si>
  <si>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</si>
  <si>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</si>
  <si>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</si>
  <si>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</si>
  <si>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</si>
  <si>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</si>
  <si>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</si>
  <si>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</si>
  <si>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</si>
  <si>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</si>
  <si>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</si>
  <si>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</si>
  <si>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</si>
  <si>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</si>
  <si>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</si>
  <si>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</si>
  <si>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</si>
  <si>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</si>
  <si>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</si>
  <si>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</si>
  <si>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</si>
  <si>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</si>
  <si>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</si>
  <si>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</si>
  <si>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</si>
  <si>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</si>
  <si>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</si>
  <si>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</si>
  <si>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</si>
  <si>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</si>
  <si>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</si>
  <si>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</si>
  <si>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</si>
  <si>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</si>
  <si>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</si>
  <si>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</si>
  <si>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</si>
  <si>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</si>
  <si>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</si>
  <si>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</si>
  <si>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</si>
  <si>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</si>
  <si>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</si>
  <si>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</si>
  <si>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</si>
  <si>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</si>
  <si>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</si>
  <si>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</si>
  <si>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</si>
  <si>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</si>
  <si>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</si>
  <si>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</si>
  <si>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</si>
  <si>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</si>
  <si>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</si>
  <si>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</si>
  <si>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</si>
  <si>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</si>
  <si>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</si>
  <si>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</si>
  <si>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</si>
  <si>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</si>
  <si>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</si>
  <si>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</si>
  <si>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</si>
  <si>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</si>
  <si>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</si>
  <si>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</si>
  <si>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</si>
  <si>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</si>
  <si>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</si>
  <si>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</si>
  <si>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</si>
  <si>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</si>
  <si>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</si>
  <si>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</si>
  <si>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</si>
  <si>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</si>
  <si>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</si>
  <si>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</si>
  <si>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</si>
  <si>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</si>
  <si>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</si>
  <si>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</si>
  <si>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</si>
  <si>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</si>
  <si>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</si>
  <si>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</si>
  <si>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</si>
  <si>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</si>
  <si>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</si>
  <si>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</si>
  <si>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</si>
  <si>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</si>
  <si>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</si>
  <si>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</si>
  <si>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</si>
  <si>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</si>
  <si>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</si>
  <si>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</si>
  <si>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</si>
  <si>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</si>
  <si>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</si>
  <si>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</si>
  <si>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</si>
  <si>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</si>
  <si>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</si>
  <si>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</si>
  <si>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</si>
  <si>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</si>
  <si>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</si>
  <si>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</si>
  <si>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</si>
  <si>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</si>
  <si>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</si>
  <si>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</si>
  <si>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</si>
  <si>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</si>
  <si>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</si>
  <si>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</si>
  <si>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</si>
  <si>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</si>
  <si>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</si>
  <si>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</si>
  <si>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</si>
  <si>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</si>
  <si>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</si>
  <si>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</si>
  <si>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</si>
  <si>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</si>
  <si>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</si>
  <si>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</si>
  <si>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</si>
  <si>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</si>
  <si>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</si>
  <si>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</si>
  <si>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</si>
  <si>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</si>
  <si>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</si>
  <si>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</si>
  <si>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</si>
  <si>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</si>
  <si>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</si>
  <si>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</si>
  <si>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</si>
  <si>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</si>
  <si>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</si>
  <si>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</si>
  <si>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</si>
  <si>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</si>
  <si>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</si>
  <si>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</si>
  <si>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</si>
  <si>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</si>
  <si>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</si>
  <si>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</si>
  <si>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</si>
  <si>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</si>
  <si>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</si>
  <si>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</si>
  <si>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</si>
  <si>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</si>
  <si>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</si>
  <si>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</si>
  <si>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</si>
  <si>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</si>
  <si>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</si>
  <si>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</si>
  <si>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</si>
  <si>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</si>
  <si>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</si>
  <si>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</si>
  <si>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</si>
  <si>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</si>
  <si>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</si>
  <si>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</si>
  <si>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</si>
  <si>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</si>
  <si>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</si>
  <si>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</si>
  <si>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</si>
  <si>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</si>
  <si>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</si>
  <si>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</si>
  <si>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</si>
  <si>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</si>
  <si>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</si>
  <si>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</si>
  <si>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</si>
  <si>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</si>
  <si>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</si>
  <si>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</si>
  <si>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</si>
  <si>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</si>
  <si>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</si>
  <si>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</si>
  <si>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</si>
  <si>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</si>
  <si>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</si>
  <si>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</si>
  <si>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</si>
  <si>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</si>
  <si>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</si>
  <si>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</si>
  <si>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</si>
  <si>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</si>
  <si>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</si>
  <si>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</si>
  <si>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</si>
  <si>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</si>
  <si>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</si>
  <si>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</si>
  <si>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</si>
  <si>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</si>
  <si>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</si>
  <si>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</si>
  <si>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</si>
  <si>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</si>
  <si>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</si>
  <si>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</si>
  <si>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</si>
  <si>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</si>
  <si>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</si>
  <si>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</si>
  <si>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</si>
  <si>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</si>
  <si>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</si>
  <si>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</si>
  <si>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</si>
  <si>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</si>
  <si>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</si>
  <si>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</si>
  <si>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</si>
  <si>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</si>
  <si>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</si>
  <si>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</si>
  <si>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</si>
  <si>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</si>
  <si>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</si>
  <si>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</si>
  <si>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</si>
  <si>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</si>
  <si>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</si>
  <si>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</si>
  <si>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</si>
  <si>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</si>
  <si>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</si>
  <si>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</si>
  <si>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</si>
  <si>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</si>
  <si>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</si>
  <si>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</si>
  <si>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</si>
  <si>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</si>
  <si>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</si>
  <si>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</si>
  <si>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</si>
  <si>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</si>
  <si>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</si>
  <si>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</si>
  <si>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</si>
  <si>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</si>
  <si>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</si>
  <si>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</si>
  <si>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</si>
  <si>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</si>
  <si>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</si>
  <si>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</si>
  <si>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</si>
  <si>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</si>
  <si>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</si>
  <si>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</si>
  <si>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</si>
  <si>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</si>
  <si>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</si>
  <si>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</si>
  <si>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</si>
  <si>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</si>
  <si>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</si>
  <si>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</si>
  <si>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</si>
  <si>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</si>
  <si>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</si>
  <si>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</si>
  <si>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</si>
  <si>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</si>
  <si>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</si>
  <si>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</si>
  <si>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</si>
  <si>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</si>
  <si>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</si>
  <si>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</si>
  <si>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</si>
  <si>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</si>
  <si>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</si>
  <si>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</si>
  <si>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</si>
  <si>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</si>
  <si>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</si>
  <si>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</si>
  <si>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</si>
  <si>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</si>
  <si>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</si>
  <si>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</si>
  <si>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</si>
  <si>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</si>
  <si>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</si>
  <si>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</si>
  <si>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</si>
  <si>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</si>
  <si>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</si>
  <si>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</si>
  <si>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</si>
  <si>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</si>
  <si>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</si>
  <si>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</si>
  <si>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</si>
  <si>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</si>
  <si>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</si>
  <si>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</si>
  <si>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</si>
  <si>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</si>
  <si>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</si>
  <si>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</si>
  <si>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</si>
  <si>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</si>
  <si>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</si>
  <si>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</si>
  <si>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</si>
  <si>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</si>
  <si>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</si>
  <si>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</si>
  <si>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</si>
  <si>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</si>
  <si>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</si>
  <si>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</si>
  <si>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</si>
  <si>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</si>
  <si>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</si>
  <si>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</si>
  <si>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</si>
  <si>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</si>
  <si>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</si>
  <si>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</si>
  <si>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</si>
  <si>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</si>
  <si>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</si>
  <si>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</si>
  <si>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</si>
  <si>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</si>
  <si>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</si>
  <si>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</si>
  <si>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</si>
  <si>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</si>
  <si>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</si>
  <si>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</si>
  <si>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</si>
  <si>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</si>
  <si>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</si>
  <si>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</si>
  <si>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</si>
  <si>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</si>
  <si>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</si>
  <si>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</si>
  <si>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</si>
  <si>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</si>
  <si>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</si>
  <si>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</si>
  <si>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</si>
  <si>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</si>
  <si>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</si>
  <si>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</si>
  <si>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</si>
  <si>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</si>
  <si>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</si>
  <si>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</si>
  <si>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</si>
  <si>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</si>
  <si>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</si>
  <si>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</si>
  <si>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</si>
  <si>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</si>
  <si>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</si>
  <si>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</si>
  <si>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</si>
  <si>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</si>
  <si>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</si>
  <si>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</si>
  <si>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</si>
  <si>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</si>
  <si>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</si>
  <si>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</si>
  <si>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</si>
  <si>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</si>
  <si>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</si>
  <si>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</si>
  <si>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</si>
  <si>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</si>
  <si>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</si>
  <si>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</si>
  <si>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</si>
  <si>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</si>
  <si>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</si>
  <si>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</si>
  <si>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</si>
  <si>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</si>
  <si>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</si>
  <si>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</si>
  <si>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</si>
  <si>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</si>
  <si>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</si>
  <si>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</si>
  <si>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</si>
  <si>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</si>
  <si>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</si>
  <si>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</si>
  <si>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</si>
  <si>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</si>
  <si>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</si>
  <si>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</si>
  <si>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</si>
  <si>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</si>
  <si>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</si>
  <si>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</si>
  <si>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</si>
  <si>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</si>
  <si>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</si>
  <si>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</si>
  <si>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</si>
  <si>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</si>
  <si>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</si>
  <si>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</si>
  <si>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</si>
  <si>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</si>
  <si>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</si>
  <si>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</si>
  <si>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</si>
  <si>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</si>
  <si>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</si>
  <si>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</si>
  <si>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</si>
  <si>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</si>
  <si>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</si>
  <si>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</si>
  <si>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</si>
  <si>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</si>
  <si>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</si>
  <si>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</si>
  <si>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</si>
  <si>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</si>
  <si>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</si>
  <si>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</si>
  <si>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</si>
  <si>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</si>
  <si>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</si>
  <si>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</si>
  <si>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</si>
  <si>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</si>
  <si>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</si>
  <si>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</si>
  <si>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</si>
  <si>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</si>
  <si>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</si>
  <si>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</si>
  <si>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</si>
  <si>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</si>
  <si>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</si>
  <si>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</si>
  <si>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</si>
  <si>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</si>
  <si>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</si>
  <si>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</si>
  <si>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</si>
  <si>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</si>
  <si>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</si>
  <si>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</si>
  <si>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</si>
  <si>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</si>
  <si>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</si>
  <si>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</si>
  <si>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</si>
  <si>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</si>
  <si>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</si>
  <si>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</si>
  <si>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</si>
  <si>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</si>
  <si>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</si>
  <si>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</si>
  <si>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</si>
  <si>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</si>
  <si>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</si>
  <si>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</si>
  <si>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</si>
  <si>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</si>
  <si>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</si>
  <si>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</si>
  <si>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</si>
  <si>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</si>
  <si>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</si>
  <si>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</si>
  <si>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</si>
  <si>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</si>
  <si>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</si>
  <si>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</si>
  <si>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</si>
  <si>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</si>
  <si>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</si>
  <si>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</si>
  <si>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</si>
  <si>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</si>
  <si>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</si>
  <si>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</si>
  <si>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</si>
  <si>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</si>
  <si>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</si>
  <si>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</si>
  <si>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</si>
  <si>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</si>
  <si>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</si>
  <si>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</si>
  <si>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</si>
  <si>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</si>
  <si>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</si>
  <si>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</si>
  <si>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</si>
  <si>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</si>
  <si>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</si>
  <si>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</si>
  <si>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</si>
  <si>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</si>
  <si>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</si>
  <si>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</si>
  <si>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</si>
  <si>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</si>
  <si>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</si>
  <si>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</si>
  <si>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</si>
  <si>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</si>
  <si>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</si>
  <si>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</si>
  <si>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</si>
  <si>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</si>
  <si>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</si>
  <si>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</si>
  <si>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</si>
  <si>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</si>
  <si>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</si>
  <si>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</si>
  <si>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</si>
  <si>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</si>
  <si>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</si>
  <si>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</si>
  <si>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</si>
  <si>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</si>
  <si>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</si>
  <si>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</si>
  <si>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</si>
  <si>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</si>
  <si>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</si>
  <si>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</si>
  <si>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</si>
  <si>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</si>
  <si>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</si>
  <si>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</si>
  <si>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</si>
  <si>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</si>
  <si>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</si>
  <si>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</si>
  <si>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</si>
  <si>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</si>
  <si>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</si>
  <si>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</si>
  <si>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</si>
  <si>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</si>
  <si>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</si>
  <si>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</si>
  <si>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</si>
  <si>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</si>
  <si>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</si>
  <si>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</si>
  <si>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</si>
  <si>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</si>
  <si>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</si>
  <si>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</si>
  <si>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</si>
  <si>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</si>
  <si>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</si>
  <si>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</si>
  <si>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</si>
  <si>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</si>
  <si>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</si>
  <si>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</si>
  <si>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</si>
  <si>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</si>
  <si>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</si>
  <si>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</si>
  <si>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</si>
  <si>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</si>
  <si>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</si>
  <si>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</si>
  <si>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</si>
  <si>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</si>
  <si>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</si>
  <si>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</si>
  <si>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</si>
  <si>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</si>
  <si>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</si>
  <si>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</si>
  <si>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</si>
  <si>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</si>
  <si>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</si>
  <si>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</si>
  <si>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</si>
  <si>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</si>
  <si>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</si>
  <si>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</si>
  <si>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</si>
  <si>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</si>
  <si>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</si>
  <si>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</si>
  <si>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</si>
  <si>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</si>
  <si>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</si>
  <si>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</si>
  <si>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</si>
  <si>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</si>
  <si>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</si>
  <si>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</si>
  <si>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</si>
  <si>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</si>
  <si>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</si>
  <si>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</si>
  <si>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</si>
  <si>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</si>
  <si>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</si>
  <si>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</si>
  <si>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</si>
  <si>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</si>
  <si>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</si>
  <si>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</si>
  <si>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</si>
  <si>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</si>
  <si>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</si>
  <si>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</si>
  <si>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</si>
  <si>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</si>
  <si>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</si>
  <si>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</si>
  <si>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</si>
  <si>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</si>
  <si>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</si>
  <si>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</si>
  <si>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</si>
  <si>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</si>
  <si>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</si>
  <si>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</si>
  <si>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</si>
  <si>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</si>
  <si>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</si>
  <si>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</si>
  <si>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</si>
  <si>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</si>
  <si>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</si>
  <si>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</si>
  <si>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</si>
  <si>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</si>
  <si>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</si>
  <si>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</si>
  <si>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</si>
  <si>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</si>
  <si>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</si>
  <si>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</si>
  <si>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</si>
  <si>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</si>
  <si>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</si>
  <si>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</si>
  <si>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</si>
  <si>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</si>
  <si>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</si>
  <si>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</si>
  <si>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</si>
  <si>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</si>
  <si>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</si>
  <si>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</si>
  <si>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</si>
  <si>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</si>
  <si>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</si>
  <si>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</si>
  <si>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</si>
  <si>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</si>
  <si>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</si>
  <si>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</si>
  <si>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</si>
  <si>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</si>
  <si>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</si>
  <si>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</si>
  <si>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</si>
  <si>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</si>
  <si>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</si>
  <si>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</si>
  <si>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</si>
  <si>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</si>
  <si>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</si>
  <si>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</si>
  <si>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</si>
  <si>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</si>
  <si>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</si>
  <si>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</si>
  <si>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</si>
  <si>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</si>
  <si>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</si>
  <si>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</si>
  <si>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</si>
  <si>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</si>
  <si>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</si>
  <si>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</si>
  <si>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</si>
  <si>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</si>
  <si>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</si>
  <si>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</si>
  <si>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</si>
  <si>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</si>
  <si>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</si>
  <si>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</si>
  <si>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</si>
  <si>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</si>
  <si>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</si>
  <si>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</si>
  <si>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</si>
  <si>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</si>
  <si>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</si>
  <si>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</si>
  <si>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</si>
  <si>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</si>
  <si>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</si>
  <si>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</si>
  <si>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</si>
  <si>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</si>
  <si>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</si>
  <si>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</si>
  <si>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</si>
  <si>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</si>
  <si>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</si>
  <si>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</si>
  <si>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</si>
  <si>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</si>
  <si>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</si>
  <si>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</si>
  <si>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</si>
  <si>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</si>
  <si>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</si>
  <si>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</si>
  <si>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</si>
  <si>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</si>
  <si>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</si>
  <si>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</si>
  <si>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</si>
  <si>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</si>
  <si>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</si>
  <si>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</si>
  <si>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</si>
  <si>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</si>
  <si>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</si>
  <si>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</si>
  <si>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</si>
  <si>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</si>
  <si>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</si>
  <si>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</si>
  <si>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</si>
  <si>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</si>
  <si>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</si>
  <si>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</si>
  <si>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</si>
  <si>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</si>
  <si>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</si>
  <si>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</si>
  <si>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</si>
  <si>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</si>
  <si>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</si>
  <si>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</si>
  <si>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</si>
  <si>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</si>
  <si>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</si>
  <si>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</si>
  <si>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</si>
  <si>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</si>
  <si>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</si>
  <si>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</si>
  <si>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</si>
  <si>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</si>
  <si>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</si>
  <si>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</si>
  <si>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</si>
  <si>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</si>
  <si>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</si>
  <si>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</si>
  <si>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</si>
  <si>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</si>
  <si>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</si>
  <si>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</si>
  <si>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</si>
  <si>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</si>
  <si>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</si>
  <si>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</si>
  <si>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</si>
  <si>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</si>
  <si>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</si>
  <si>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</si>
  <si>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</si>
  <si>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</si>
  <si>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</si>
  <si>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</si>
  <si>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</si>
  <si>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</si>
  <si>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</si>
  <si>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</si>
  <si>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</si>
  <si>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</si>
  <si>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</si>
  <si>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</si>
  <si>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</si>
  <si>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</si>
  <si>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</si>
  <si>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</si>
  <si>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</si>
  <si>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</si>
  <si>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</si>
  <si>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</si>
  <si>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</si>
  <si>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</si>
  <si>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</si>
  <si>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</si>
  <si>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</si>
  <si>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</si>
  <si>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</si>
  <si>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</si>
  <si>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</si>
  <si>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</si>
  <si>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</si>
  <si>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</si>
  <si>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</si>
  <si>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</si>
  <si>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</si>
  <si>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</si>
  <si>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</si>
  <si>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</si>
  <si>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</si>
  <si>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</si>
  <si>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</si>
  <si>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</si>
  <si>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</si>
  <si>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</si>
  <si>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</si>
  <si>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</si>
  <si>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</si>
  <si>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</si>
  <si>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</si>
  <si>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</si>
  <si>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</si>
  <si>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</si>
  <si>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</si>
  <si>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</si>
  <si>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</si>
  <si>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</si>
  <si>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</si>
  <si>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</si>
  <si>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</si>
  <si>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</si>
  <si>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</si>
  <si>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</si>
  <si>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</si>
  <si>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</si>
  <si>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</si>
  <si>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</si>
  <si>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</si>
  <si>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</si>
  <si>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</si>
  <si>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</si>
  <si>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</si>
  <si>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</si>
  <si>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</si>
  <si>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</si>
  <si>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</si>
  <si>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</si>
  <si>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</si>
  <si>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</si>
  <si>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</si>
  <si>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</si>
  <si>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</si>
  <si>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</si>
  <si>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</si>
  <si>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</si>
  <si>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</si>
  <si>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</si>
  <si>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</si>
  <si>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</si>
  <si>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</si>
  <si>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</si>
  <si>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</si>
  <si>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</si>
  <si>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</si>
  <si>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</si>
  <si>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</si>
  <si>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</si>
  <si>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</si>
  <si>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</si>
  <si>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</si>
  <si>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</si>
  <si>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</si>
  <si>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</si>
  <si>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</si>
  <si>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</si>
  <si>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</si>
  <si>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</si>
  <si>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</si>
  <si>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</si>
  <si>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</si>
  <si>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</si>
  <si>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</si>
  <si>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</si>
  <si>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</si>
  <si>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</si>
  <si>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</si>
  <si>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</si>
  <si>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</si>
  <si>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</si>
  <si>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</si>
  <si>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</si>
  <si>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</si>
  <si>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</si>
  <si>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</si>
  <si>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</si>
  <si>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</si>
  <si>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</si>
  <si>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</si>
  <si>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</si>
  <si>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</si>
  <si>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</si>
  <si>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</si>
  <si>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</si>
  <si>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</si>
  <si>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</si>
  <si>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</si>
  <si>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</si>
  <si>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</si>
  <si>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</si>
  <si>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</si>
  <si>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</si>
  <si>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</si>
  <si>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</si>
  <si>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</si>
  <si>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</si>
  <si>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</si>
  <si>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</si>
  <si>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</si>
  <si>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</si>
  <si>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</si>
  <si>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</si>
  <si>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</si>
  <si>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</si>
  <si>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</si>
  <si>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</si>
  <si>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</si>
  <si>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</si>
  <si>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</si>
  <si>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</si>
  <si>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</si>
  <si>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</si>
  <si>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</si>
  <si>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</si>
  <si>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</si>
  <si>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</si>
  <si>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</si>
  <si>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</si>
  <si>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</si>
  <si>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</si>
  <si>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</si>
  <si>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</si>
  <si>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</si>
  <si>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</si>
  <si>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</si>
  <si>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</si>
  <si>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</si>
  <si>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</si>
  <si>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</si>
  <si>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</si>
  <si>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</si>
  <si>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</si>
  <si>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</si>
  <si>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</si>
  <si>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</si>
  <si>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</si>
  <si>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</si>
  <si>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</si>
  <si>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</si>
  <si>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</si>
  <si>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</si>
  <si>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</si>
  <si>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</si>
  <si>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</si>
  <si>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</si>
  <si>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</si>
  <si>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</si>
  <si>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</si>
  <si>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</si>
  <si>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</si>
  <si>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</si>
  <si>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</si>
  <si>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</si>
  <si>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</si>
  <si>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</si>
  <si>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</si>
  <si>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</si>
  <si>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</si>
  <si>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</si>
  <si>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</si>
  <si>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</si>
  <si>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</si>
  <si>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</si>
  <si>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</si>
  <si>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</si>
  <si>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</si>
  <si>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</si>
  <si>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</si>
  <si>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</si>
  <si>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</si>
  <si>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</si>
  <si>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</si>
  <si>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</si>
  <si>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</si>
  <si>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</si>
  <si>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</si>
  <si>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</si>
  <si>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</si>
  <si>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</si>
  <si>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</si>
  <si>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</si>
  <si>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</si>
  <si>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</si>
  <si>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</si>
  <si>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</si>
  <si>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</si>
  <si>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</si>
  <si>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</si>
  <si>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</si>
  <si>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</si>
  <si>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</si>
  <si>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</si>
  <si>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</si>
  <si>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</si>
  <si>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</si>
  <si>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</si>
  <si>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</si>
  <si>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</si>
  <si>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</si>
  <si>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</si>
  <si>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</si>
  <si>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</si>
  <si>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</si>
  <si>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</si>
  <si>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</si>
  <si>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</si>
  <si>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</si>
  <si>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</si>
  <si>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</si>
  <si>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</si>
  <si>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</si>
  <si>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</si>
  <si>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</si>
  <si>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</si>
  <si>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</si>
  <si>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</si>
  <si>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</si>
  <si>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</si>
  <si>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</si>
  <si>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</si>
  <si>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</si>
  <si>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</si>
  <si>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</si>
  <si>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</si>
  <si>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</si>
  <si>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</si>
  <si>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</si>
  <si>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</si>
  <si>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</si>
  <si>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</si>
  <si>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</si>
  <si>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</si>
  <si>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</si>
  <si>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</si>
  <si>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</si>
  <si>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</si>
  <si>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</si>
  <si>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</si>
  <si>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</si>
  <si>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</si>
  <si>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</si>
  <si>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</si>
  <si>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</si>
  <si>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</si>
  <si>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</si>
  <si>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</si>
  <si>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</si>
  <si>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</si>
  <si>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</si>
  <si>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</si>
  <si>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</si>
  <si>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</si>
  <si>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</si>
  <si>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</si>
  <si>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</si>
  <si>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</si>
  <si>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</si>
  <si>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</si>
  <si>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</si>
  <si>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</si>
  <si>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</si>
  <si>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</si>
  <si>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</si>
  <si>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</si>
  <si>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</si>
  <si>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</si>
  <si>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</si>
  <si>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</si>
  <si>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</si>
  <si>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</si>
  <si>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</si>
  <si>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</si>
  <si>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</si>
  <si>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</si>
  <si>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</si>
  <si>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</si>
  <si>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</si>
  <si>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</si>
  <si>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</si>
  <si>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</si>
  <si>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</si>
  <si>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</si>
  <si>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</si>
  <si>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</si>
  <si>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</si>
  <si>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</si>
  <si>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</si>
  <si>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</si>
  <si>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</si>
  <si>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</si>
  <si>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</si>
  <si>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</si>
  <si>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</si>
  <si>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</si>
  <si>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</si>
  <si>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</si>
  <si>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</si>
  <si>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</si>
  <si>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</si>
  <si>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</si>
  <si>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</si>
  <si>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</si>
  <si>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</si>
  <si>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</si>
  <si>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</si>
  <si>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</si>
  <si>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</si>
  <si>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</si>
  <si>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</si>
  <si>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</si>
  <si>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</si>
  <si>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</si>
  <si>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</si>
  <si>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</si>
  <si>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</si>
  <si>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</si>
  <si>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</si>
  <si>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</si>
  <si>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</si>
  <si>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</si>
  <si>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</si>
  <si>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</si>
  <si>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</si>
  <si>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</si>
  <si>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</si>
  <si>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</si>
  <si>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</si>
  <si>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</si>
  <si>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</si>
  <si>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</si>
  <si>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</si>
  <si>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</si>
  <si>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</si>
  <si>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</si>
  <si>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</si>
  <si>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</si>
  <si>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</si>
  <si>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</si>
  <si>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</si>
  <si>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</si>
  <si>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</si>
  <si>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</si>
  <si>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</si>
  <si>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</si>
  <si>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</si>
  <si>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</si>
  <si>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</si>
  <si>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</si>
  <si>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</si>
  <si>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</si>
  <si>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</si>
  <si>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</si>
  <si>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</si>
  <si>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</si>
  <si>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</si>
  <si>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</si>
  <si>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</si>
  <si>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</si>
  <si>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</si>
  <si>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</si>
  <si>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</si>
  <si>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</si>
  <si>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</si>
  <si>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</si>
  <si>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</si>
  <si>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</si>
  <si>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</si>
  <si>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</si>
  <si>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</si>
  <si>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</si>
  <si>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</si>
  <si>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</si>
  <si>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</si>
  <si>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</si>
  <si>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</si>
  <si>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</si>
  <si>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</si>
  <si>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</si>
  <si>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</si>
  <si>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</si>
  <si>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</si>
  <si>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</si>
  <si>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</si>
  <si>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</si>
  <si>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</si>
  <si>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</si>
  <si>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</si>
  <si>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</si>
  <si>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</si>
  <si>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</si>
  <si>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</si>
  <si>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</si>
  <si>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</si>
  <si>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</si>
  <si>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</si>
  <si>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</si>
  <si>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</si>
  <si>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</si>
  <si>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</si>
  <si>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</si>
  <si>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</si>
  <si>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</si>
  <si>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</si>
  <si>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</si>
  <si>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</si>
  <si>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</si>
  <si>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</si>
  <si>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</si>
  <si>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</si>
  <si>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</si>
  <si>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</si>
  <si>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</si>
  <si>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</si>
  <si>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</si>
  <si>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</si>
  <si>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</si>
  <si>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</si>
  <si>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</si>
  <si>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</si>
  <si>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</si>
  <si>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</si>
  <si>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</si>
  <si>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</si>
  <si>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</si>
  <si>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</si>
  <si>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</si>
  <si>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</si>
  <si>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</si>
  <si>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</si>
  <si>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</si>
  <si>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</si>
  <si>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</si>
  <si>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</si>
  <si>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</si>
  <si>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</si>
  <si>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</si>
  <si>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</si>
  <si>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</si>
  <si>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</si>
  <si>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</si>
  <si>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</si>
  <si>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</si>
  <si>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</si>
  <si>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</si>
  <si>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</si>
  <si>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</si>
  <si>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</si>
  <si>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</si>
  <si>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</si>
  <si>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</si>
  <si>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</si>
  <si>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</si>
  <si>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</si>
  <si>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</si>
  <si>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</si>
  <si>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</si>
  <si>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</si>
  <si>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</si>
  <si>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</si>
  <si>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</si>
  <si>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</si>
  <si>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</si>
  <si>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</si>
  <si>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</si>
  <si>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</si>
  <si>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</si>
  <si>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</si>
  <si>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</si>
  <si>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</si>
  <si>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</si>
  <si>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</si>
  <si>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</si>
  <si>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</si>
  <si>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</si>
  <si>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</si>
  <si>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</si>
  <si>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</si>
  <si>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</si>
  <si>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</si>
  <si>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</si>
  <si>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</si>
  <si>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</si>
  <si>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</si>
  <si>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</si>
  <si>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</si>
  <si>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</si>
  <si>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</si>
  <si>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</si>
  <si>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</si>
  <si>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</si>
  <si>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</si>
  <si>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</si>
  <si>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</si>
  <si>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</si>
  <si>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</si>
  <si>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</si>
  <si>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</si>
  <si>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</si>
  <si>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</si>
  <si>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</si>
  <si>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</si>
  <si>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</si>
  <si>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</si>
  <si>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</si>
  <si>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</si>
  <si>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</si>
  <si>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</si>
  <si>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</si>
  <si>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</si>
  <si>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</si>
  <si>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</si>
  <si>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</si>
  <si>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</si>
  <si>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</si>
  <si>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</si>
  <si>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</si>
  <si>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</si>
  <si>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</si>
  <si>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</si>
  <si>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</si>
  <si>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</si>
  <si>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</si>
  <si>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</si>
  <si>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</si>
  <si>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</si>
  <si>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</si>
  <si>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</si>
  <si>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</si>
  <si>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</si>
  <si>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</si>
  <si>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</si>
  <si>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</si>
  <si>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</si>
  <si>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</si>
  <si>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</si>
  <si>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</si>
  <si>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</si>
  <si>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</si>
  <si>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</si>
  <si>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</si>
  <si>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</si>
  <si>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</si>
  <si>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</si>
  <si>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</si>
  <si>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</si>
  <si>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</si>
  <si>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</si>
  <si>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</si>
  <si>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</si>
  <si>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</si>
  <si>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</si>
  <si>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</si>
  <si>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</si>
  <si>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</si>
  <si>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</si>
  <si>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</si>
  <si>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</si>
  <si>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</si>
  <si>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</si>
  <si>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</si>
  <si>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</si>
  <si>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</si>
  <si>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</si>
  <si>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</si>
  <si>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</si>
  <si>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</si>
  <si>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</si>
  <si>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</si>
  <si>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</si>
  <si>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</si>
  <si>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</si>
  <si>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</si>
  <si>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</si>
  <si>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</si>
  <si>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</si>
  <si>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</si>
  <si>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</si>
  <si>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</si>
  <si>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</si>
  <si>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</si>
  <si>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</si>
  <si>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</si>
  <si>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</si>
  <si>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</si>
  <si>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</si>
  <si>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</si>
  <si>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</si>
  <si>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</si>
  <si>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</si>
  <si>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</si>
  <si>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</si>
  <si>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</si>
  <si>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</si>
  <si>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</si>
  <si>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</si>
  <si>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</si>
  <si>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</si>
  <si>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</si>
  <si>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</si>
  <si>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</si>
  <si>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</si>
  <si>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</si>
  <si>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</si>
  <si>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</si>
  <si>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</si>
  <si>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</si>
  <si>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</si>
  <si>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</si>
  <si>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</si>
  <si>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</si>
  <si>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</si>
  <si>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</si>
  <si>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</si>
  <si>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</si>
  <si>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</si>
  <si>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</si>
  <si>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</si>
  <si>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</si>
  <si>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</si>
  <si>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</si>
  <si>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</si>
  <si>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</si>
  <si>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</si>
  <si>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</si>
  <si>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</si>
  <si>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</si>
  <si>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</si>
  <si>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</si>
  <si>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</si>
  <si>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</si>
  <si>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</si>
  <si>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</si>
  <si>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</si>
  <si>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</si>
  <si>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</si>
  <si>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</si>
  <si>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</si>
  <si>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</si>
  <si>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</si>
  <si>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</si>
  <si>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</si>
  <si>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</si>
  <si>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</si>
  <si>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</si>
  <si>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</si>
  <si>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</si>
  <si>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</si>
  <si>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</si>
  <si>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</si>
  <si>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</si>
  <si>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</si>
  <si>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</si>
  <si>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</si>
  <si>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</si>
  <si>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</si>
  <si>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</si>
  <si>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</si>
  <si>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</si>
  <si>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</si>
  <si>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</si>
  <si>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</si>
  <si>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</si>
  <si>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</si>
  <si>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</si>
  <si>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</si>
  <si>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</si>
  <si>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</si>
  <si>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</si>
  <si>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</si>
  <si>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</si>
  <si>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</si>
  <si>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</si>
  <si>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</si>
  <si>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</si>
  <si>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</si>
  <si>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</si>
  <si>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</si>
  <si>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</si>
  <si>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</si>
  <si>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</si>
  <si>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</si>
  <si>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</si>
  <si>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</si>
  <si>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</si>
  <si>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</si>
  <si>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</si>
  <si>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</si>
  <si>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</si>
  <si>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</si>
  <si>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</si>
  <si>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</si>
  <si>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</si>
  <si>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</si>
  <si>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</si>
  <si>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</si>
  <si>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</si>
  <si>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</si>
  <si>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</si>
  <si>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</si>
  <si>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</si>
  <si>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</si>
  <si>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</si>
  <si>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</si>
  <si>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</si>
  <si>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</si>
  <si>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</si>
  <si>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</si>
  <si>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</si>
  <si>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</si>
  <si>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</si>
  <si>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</si>
  <si>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</si>
  <si>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</si>
  <si>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</si>
  <si>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</si>
  <si>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</si>
  <si>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</si>
  <si>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</si>
  <si>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</si>
  <si>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</si>
  <si>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</si>
  <si>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</si>
  <si>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</si>
  <si>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</si>
  <si>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</si>
  <si>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</si>
  <si>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</si>
  <si>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</si>
  <si>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</si>
  <si>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</si>
  <si>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</si>
  <si>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</si>
  <si>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</si>
  <si>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</si>
  <si>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</si>
  <si>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</si>
  <si>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</si>
  <si>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</si>
  <si>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</si>
  <si>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</si>
  <si>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</si>
  <si>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</si>
  <si>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</si>
  <si>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</si>
  <si>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</si>
  <si>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</si>
  <si>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</si>
  <si>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</si>
  <si>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</si>
  <si>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</si>
  <si>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</si>
  <si>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</si>
  <si>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</si>
  <si>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</si>
  <si>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</si>
  <si>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</si>
  <si>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</si>
  <si>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</si>
  <si>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</si>
  <si>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</si>
  <si>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</si>
  <si>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</si>
  <si>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</si>
  <si>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</si>
  <si>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</si>
  <si>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</si>
  <si>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</si>
  <si>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</si>
  <si>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</si>
  <si>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</si>
  <si>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</si>
  <si>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</si>
  <si>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</si>
  <si>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</si>
  <si>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</si>
  <si>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</si>
  <si>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</si>
  <si>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</si>
  <si>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</si>
  <si>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</si>
  <si>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</si>
  <si>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</si>
  <si>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</si>
  <si>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</si>
  <si>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</si>
  <si>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</si>
  <si>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</si>
  <si>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</si>
  <si>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</si>
  <si>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</si>
  <si>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</si>
  <si>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</si>
  <si>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</si>
  <si>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</si>
  <si>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</si>
  <si>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</si>
  <si>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</si>
  <si>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</si>
  <si>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</si>
  <si>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</si>
  <si>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</si>
  <si>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</si>
  <si>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</si>
  <si>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</si>
  <si>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</si>
  <si>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</si>
  <si>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</si>
  <si>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</si>
  <si>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</si>
  <si>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</si>
  <si>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</si>
  <si>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</si>
  <si>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</si>
  <si>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</si>
  <si>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</si>
  <si>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</si>
  <si>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</si>
  <si>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</si>
  <si>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</si>
  <si>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</si>
  <si>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</si>
  <si>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</si>
  <si>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</si>
  <si>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</si>
  <si>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</si>
  <si>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</si>
  <si>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</si>
  <si>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</si>
  <si>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</si>
  <si>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</si>
  <si>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</si>
  <si>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</si>
  <si>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</si>
  <si>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</si>
  <si>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</si>
  <si>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</si>
  <si>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</si>
  <si>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</si>
  <si>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</si>
  <si>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</si>
  <si>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</si>
  <si>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</si>
  <si>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</si>
  <si>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</si>
  <si>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</si>
  <si>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</si>
  <si>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</si>
  <si>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</si>
  <si>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</si>
  <si>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</si>
  <si>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</si>
  <si>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</si>
  <si>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</si>
  <si>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</si>
  <si>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</si>
  <si>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</si>
  <si>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</si>
  <si>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</si>
  <si>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</si>
  <si>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</si>
  <si>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</si>
  <si>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</si>
  <si>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</si>
  <si>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</si>
  <si>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</si>
  <si>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</si>
  <si>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</si>
  <si>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</si>
  <si>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</si>
  <si>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</si>
  <si>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</si>
  <si>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</si>
  <si>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</si>
  <si>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</si>
  <si>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</si>
  <si>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</si>
  <si>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</si>
  <si>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</si>
  <si>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</si>
  <si>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</si>
  <si>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</si>
  <si>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</si>
  <si>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</si>
  <si>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</si>
  <si>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</si>
  <si>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</si>
  <si>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</si>
  <si>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</si>
  <si>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</si>
  <si>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</si>
  <si>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</si>
  <si>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</si>
  <si>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</si>
  <si>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</si>
  <si>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</si>
  <si>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</si>
  <si>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</si>
  <si>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</si>
  <si>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</si>
  <si>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</si>
  <si>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</si>
  <si>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</si>
  <si>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</si>
  <si>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</si>
  <si>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</si>
  <si>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</si>
  <si>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</si>
  <si>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</si>
  <si>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</si>
  <si>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</si>
  <si>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</si>
  <si>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</si>
  <si>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</si>
  <si>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</si>
  <si>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</si>
  <si>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</si>
  <si>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</si>
  <si>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</si>
  <si>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</si>
  <si>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</si>
  <si>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</si>
  <si>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</si>
  <si>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</si>
  <si>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</si>
  <si>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</si>
  <si>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</si>
  <si>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</si>
  <si>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</si>
  <si>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</si>
  <si>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</si>
  <si>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</si>
  <si>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</si>
  <si>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</si>
  <si>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</si>
  <si>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</si>
  <si>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</si>
  <si>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</si>
  <si>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</si>
  <si>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</si>
  <si>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</si>
  <si>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</si>
  <si>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</si>
  <si>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</si>
  <si>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</si>
  <si>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</si>
  <si>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</si>
  <si>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</si>
  <si>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</si>
  <si>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</si>
  <si>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</si>
  <si>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</si>
  <si>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</si>
  <si>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</si>
  <si>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</si>
  <si>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</si>
  <si>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</si>
  <si>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</si>
  <si>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</si>
  <si>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</si>
  <si>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</si>
  <si>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</si>
  <si>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</si>
  <si>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</si>
  <si>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</si>
  <si>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</si>
  <si>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</si>
  <si>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</si>
  <si>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</si>
  <si>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</si>
  <si>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</si>
  <si>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</si>
  <si>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</si>
  <si>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</si>
  <si>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</si>
  <si>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</si>
  <si>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</si>
  <si>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</si>
  <si>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</si>
  <si>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</si>
  <si>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</si>
  <si>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</si>
  <si>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</si>
  <si>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</si>
  <si>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</si>
  <si>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</si>
  <si>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</si>
  <si>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</si>
  <si>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</si>
  <si>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</si>
  <si>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</si>
  <si>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</si>
  <si>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</si>
  <si>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</si>
  <si>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</si>
  <si>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</si>
  <si>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</si>
  <si>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</si>
  <si>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</si>
  <si>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</si>
  <si>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</si>
  <si>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</si>
  <si>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</si>
  <si>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</si>
  <si>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</si>
  <si>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</si>
  <si>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</si>
  <si>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</si>
  <si>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</si>
  <si>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</si>
  <si>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</si>
  <si>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</si>
  <si>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</si>
  <si>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</si>
  <si>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</si>
  <si>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</si>
  <si>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</si>
  <si>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</si>
  <si>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</si>
  <si>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</si>
  <si>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</si>
  <si>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</si>
  <si>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</si>
  <si>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</si>
  <si>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</si>
  <si>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</si>
  <si>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</si>
  <si>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</si>
  <si>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</si>
  <si>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</si>
  <si>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</si>
  <si>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</si>
  <si>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</si>
  <si>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</si>
  <si>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</si>
  <si>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</si>
  <si>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</si>
  <si>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</si>
  <si>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</si>
  <si>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</si>
  <si>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</si>
  <si>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</si>
  <si>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</si>
  <si>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</si>
  <si>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</si>
  <si>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</si>
  <si>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</si>
  <si>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</si>
  <si>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</si>
  <si>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</si>
  <si>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</si>
  <si>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</si>
  <si>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</si>
  <si>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</si>
  <si>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</si>
  <si>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</si>
  <si>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</si>
  <si>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</si>
  <si>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</si>
  <si>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</si>
  <si>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</si>
  <si>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</si>
  <si>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</si>
  <si>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</si>
  <si>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</si>
  <si>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</si>
  <si>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</si>
  <si>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</si>
  <si>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</si>
  <si>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</si>
  <si>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</si>
  <si>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</si>
  <si>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</si>
  <si>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</si>
  <si>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</si>
  <si>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</si>
  <si>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</si>
  <si>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</si>
  <si>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</si>
  <si>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</si>
  <si>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</si>
  <si>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</si>
  <si>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</si>
  <si>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</si>
  <si>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</si>
  <si>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</si>
  <si>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</si>
  <si>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</si>
  <si>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</si>
  <si>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</si>
  <si>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</si>
  <si>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</si>
  <si>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</si>
  <si>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</si>
  <si>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</si>
  <si>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</si>
  <si>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</si>
  <si>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</si>
  <si>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</si>
  <si>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</si>
  <si>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</si>
  <si>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</si>
  <si>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</si>
  <si>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</si>
  <si>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</si>
  <si>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</si>
  <si>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</si>
  <si>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</si>
  <si>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</si>
  <si>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</si>
  <si>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</si>
  <si>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</si>
  <si>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</si>
  <si>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</si>
  <si>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</si>
  <si>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</si>
  <si>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</si>
  <si>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</si>
  <si>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</si>
  <si>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</si>
  <si>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</si>
  <si>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</si>
  <si>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</si>
  <si>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</si>
  <si>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</si>
  <si>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</si>
  <si>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</si>
  <si>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</si>
  <si>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</si>
  <si>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</si>
  <si>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</si>
  <si>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</si>
  <si>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</si>
  <si>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</si>
  <si>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</si>
  <si>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</si>
  <si>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</si>
  <si>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</si>
  <si>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</si>
  <si>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</si>
  <si>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</si>
  <si>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</si>
  <si>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</si>
  <si>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</si>
  <si>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</si>
  <si>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</si>
  <si>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</si>
  <si>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</si>
  <si>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</si>
  <si>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</si>
  <si>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</si>
  <si>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</si>
  <si>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</si>
  <si>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</si>
  <si>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</si>
  <si>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</si>
  <si>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</si>
  <si>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</si>
  <si>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</si>
  <si>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</si>
  <si>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</si>
  <si>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</si>
  <si>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</si>
  <si>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</si>
  <si>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</si>
  <si>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</si>
  <si>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</si>
  <si>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</si>
  <si>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</si>
  <si>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</si>
  <si>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</si>
  <si>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</si>
  <si>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</si>
  <si>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</si>
  <si>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</si>
  <si>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</si>
  <si>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</si>
  <si>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</si>
  <si>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</si>
  <si>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</si>
  <si>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</si>
  <si>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</si>
  <si>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</si>
  <si>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</si>
  <si>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</si>
  <si>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</si>
  <si>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</si>
  <si>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</si>
  <si>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</si>
  <si>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</si>
  <si>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</si>
  <si>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</si>
  <si>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</si>
  <si>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</si>
  <si>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</si>
  <si>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</si>
  <si>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</si>
  <si>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</si>
  <si>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</si>
  <si>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</si>
  <si>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</si>
  <si>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</si>
  <si>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</si>
  <si>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</si>
  <si>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</si>
  <si>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</si>
  <si>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</si>
  <si>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</si>
  <si>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</si>
  <si>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</si>
  <si>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</si>
  <si>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</si>
  <si>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</si>
  <si>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</si>
  <si>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</si>
  <si>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</si>
  <si>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</si>
  <si>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</si>
  <si>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</si>
  <si>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</si>
  <si>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</si>
  <si>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</si>
  <si>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</si>
  <si>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</si>
  <si>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</si>
  <si>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</si>
  <si>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</si>
  <si>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</si>
  <si>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</si>
  <si>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</si>
  <si>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</si>
  <si>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</si>
  <si>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</si>
  <si>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</si>
  <si>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</si>
  <si>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</si>
  <si>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</si>
  <si>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</si>
  <si>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</si>
  <si>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</si>
  <si>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</si>
  <si>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</si>
  <si>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</si>
  <si>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</si>
  <si>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</si>
  <si>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</si>
  <si>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</si>
  <si>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</si>
  <si>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</si>
  <si>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</si>
  <si>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</si>
  <si>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</si>
  <si>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</si>
  <si>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</si>
  <si>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</si>
  <si>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</si>
  <si>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</si>
  <si>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</si>
  <si>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</si>
  <si>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</si>
  <si>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</si>
  <si>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</si>
  <si>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</si>
  <si>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</si>
  <si>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</si>
  <si>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</si>
  <si>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</si>
  <si>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</si>
  <si>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</si>
  <si>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</si>
  <si>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</si>
  <si>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</si>
  <si>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</si>
  <si>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</si>
  <si>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</si>
  <si>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</si>
  <si>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</si>
  <si>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</si>
  <si>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</si>
  <si>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</si>
  <si>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</si>
  <si>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</si>
  <si>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</si>
  <si>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</si>
  <si>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</si>
  <si>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</si>
  <si>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</si>
  <si>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</si>
  <si>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</si>
  <si>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</si>
  <si>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</si>
  <si>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</si>
  <si>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</si>
  <si>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</si>
  <si>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</si>
  <si>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</si>
  <si>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</si>
  <si>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</si>
  <si>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</si>
  <si>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</si>
  <si>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</si>
  <si>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</si>
  <si>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</si>
  <si>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</si>
  <si>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</si>
  <si>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</si>
  <si>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</si>
  <si>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</si>
  <si>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</si>
  <si>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</si>
  <si>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</si>
  <si>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</si>
  <si>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</si>
  <si>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</si>
  <si>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</si>
  <si>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</si>
  <si>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</si>
  <si>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</si>
  <si>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</si>
  <si>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</si>
  <si>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</si>
  <si>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</si>
  <si>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</si>
  <si>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</si>
  <si>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</si>
  <si>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</si>
  <si>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</si>
  <si>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</si>
  <si>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</si>
  <si>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</si>
  <si>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</si>
  <si>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</si>
  <si>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</si>
  <si>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</si>
  <si>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</si>
  <si>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</si>
  <si>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</si>
  <si>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</si>
  <si>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</si>
  <si>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</si>
  <si>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</si>
  <si>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</si>
  <si>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</si>
  <si>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</si>
  <si>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</si>
  <si>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</si>
  <si>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</si>
  <si>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</si>
  <si>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</si>
  <si>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</si>
  <si>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</si>
  <si>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</si>
  <si>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</si>
  <si>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</si>
  <si>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</si>
  <si>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</si>
  <si>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</si>
  <si>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</si>
  <si>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</si>
  <si>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</si>
  <si>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</si>
  <si>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</si>
  <si>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</si>
  <si>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</si>
  <si>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</si>
  <si>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</si>
  <si>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</si>
  <si>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</si>
  <si>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</si>
  <si>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</si>
  <si>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</si>
  <si>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</si>
  <si>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</si>
  <si>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</si>
  <si>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</si>
  <si>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</si>
  <si>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</si>
  <si>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</si>
  <si>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</si>
  <si>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</si>
  <si>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</si>
  <si>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</si>
  <si>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</si>
  <si>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</si>
  <si>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</si>
  <si>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</si>
  <si>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</si>
  <si>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</si>
  <si>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</si>
  <si>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</si>
  <si>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</si>
  <si>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</si>
  <si>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</si>
  <si>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</si>
  <si>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</si>
  <si>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</si>
  <si>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</si>
  <si>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</si>
  <si>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</si>
  <si>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</si>
  <si>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</si>
  <si>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</si>
  <si>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</si>
  <si>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</si>
  <si>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</si>
  <si>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</si>
  <si>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</si>
  <si>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</si>
  <si>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</si>
  <si>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</si>
  <si>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</si>
  <si>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</si>
  <si>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</si>
  <si>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</si>
  <si>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</si>
  <si>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</si>
  <si>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</si>
  <si>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</si>
  <si>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</si>
  <si>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</si>
  <si>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</si>
  <si>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</si>
  <si>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</si>
  <si>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</si>
  <si>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</si>
  <si>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</si>
  <si>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</si>
  <si>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</si>
  <si>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</si>
  <si>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</si>
  <si>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</si>
  <si>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</si>
  <si>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</si>
  <si>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</si>
  <si>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</si>
  <si>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</si>
  <si>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</si>
  <si>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</si>
  <si>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</si>
  <si>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</si>
  <si>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</si>
  <si>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</si>
  <si>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</si>
  <si>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</si>
  <si>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</si>
  <si>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</si>
  <si>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</si>
  <si>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</si>
  <si>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</si>
  <si>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</si>
  <si>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</si>
  <si>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</si>
  <si>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</si>
  <si>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</si>
  <si>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</si>
  <si>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</si>
  <si>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</si>
  <si>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</si>
  <si>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</si>
  <si>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</si>
  <si>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</si>
  <si>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</si>
  <si>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</si>
  <si>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</si>
  <si>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</si>
  <si>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</si>
  <si>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</si>
  <si>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</si>
  <si>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</si>
  <si>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</si>
  <si>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</si>
  <si>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</si>
  <si>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</si>
  <si>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</si>
  <si>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</si>
  <si>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</si>
  <si>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</si>
  <si>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</si>
  <si>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</si>
  <si>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</si>
  <si>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</si>
  <si>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</si>
  <si>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</si>
  <si>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</si>
  <si>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</si>
  <si>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</si>
  <si>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</si>
  <si>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</si>
  <si>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</si>
  <si>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</si>
  <si>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</si>
  <si>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</si>
  <si>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</si>
  <si>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</si>
  <si>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</si>
  <si>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</si>
  <si>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</si>
  <si>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</si>
  <si>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</si>
  <si>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</si>
  <si>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</si>
  <si>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</si>
  <si>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</si>
  <si>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</si>
  <si>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</si>
  <si>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</si>
  <si>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</si>
  <si>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</si>
  <si>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</si>
  <si>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</si>
  <si>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</si>
  <si>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</si>
  <si>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</si>
  <si>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</si>
  <si>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</si>
  <si>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</si>
  <si>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</si>
  <si>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</si>
  <si>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</si>
  <si>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</si>
  <si>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</si>
  <si>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</si>
  <si>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</si>
  <si>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</si>
  <si>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</si>
  <si>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</si>
  <si>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</si>
  <si>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</si>
  <si>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</si>
  <si>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</si>
  <si>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</si>
  <si>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</si>
  <si>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</si>
  <si>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</si>
  <si>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</si>
  <si>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</si>
  <si>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</si>
  <si>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</si>
  <si>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</si>
  <si>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</si>
  <si>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</si>
  <si>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</si>
  <si>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</si>
  <si>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</si>
  <si>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</si>
  <si>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</si>
  <si>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</si>
  <si>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</si>
  <si>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</si>
  <si>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</si>
  <si>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</si>
  <si>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</si>
  <si>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</si>
  <si>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</si>
  <si>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</si>
  <si>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</si>
  <si>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</si>
  <si>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</si>
  <si>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</si>
  <si>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</si>
  <si>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</si>
  <si>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</si>
  <si>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</si>
  <si>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</si>
  <si>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</si>
  <si>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</si>
  <si>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</si>
  <si>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</si>
  <si>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</si>
  <si>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</si>
  <si>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</si>
  <si>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</si>
  <si>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</si>
  <si>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</si>
  <si>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</si>
  <si>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</si>
  <si>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</si>
  <si>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</si>
  <si>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</si>
  <si>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</si>
  <si>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</si>
  <si>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</si>
  <si>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</si>
  <si>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</si>
  <si>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</si>
  <si>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</si>
  <si>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</si>
  <si>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</si>
  <si>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</si>
  <si>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</si>
  <si>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</si>
  <si>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</si>
  <si>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</si>
  <si>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</si>
  <si>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</si>
  <si>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</si>
  <si>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</si>
  <si>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</si>
  <si>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</si>
  <si>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</si>
  <si>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</si>
  <si>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</si>
  <si>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</si>
  <si>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</si>
  <si>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</si>
  <si>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</si>
  <si>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</si>
  <si>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</si>
  <si>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</si>
  <si>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</si>
  <si>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</si>
  <si>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</si>
  <si>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</si>
  <si>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</si>
  <si>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</si>
  <si>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</si>
  <si>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</si>
  <si>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</si>
  <si>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</si>
  <si>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</si>
  <si>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</si>
  <si>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</si>
  <si>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</si>
  <si>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</si>
  <si>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</si>
  <si>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</si>
  <si>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</si>
  <si>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</si>
  <si>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</si>
  <si>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</si>
  <si>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</si>
  <si>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</si>
  <si>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</si>
  <si>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</si>
  <si>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</si>
  <si>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</si>
  <si>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</si>
  <si>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</si>
  <si>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</si>
  <si>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</si>
  <si>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</si>
  <si>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</si>
  <si>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</si>
  <si>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</si>
  <si>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</si>
  <si>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</si>
  <si>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</si>
  <si>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</si>
  <si>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</si>
  <si>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</si>
  <si>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</si>
  <si>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</si>
  <si>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</si>
  <si>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</si>
  <si>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</si>
  <si>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</si>
  <si>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</si>
  <si>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</si>
  <si>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</si>
  <si>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</si>
  <si>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</si>
  <si>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</si>
  <si>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</si>
  <si>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</si>
  <si>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</si>
  <si>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</si>
  <si>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</si>
  <si>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</si>
  <si>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</si>
  <si>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</si>
  <si>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</si>
  <si>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</si>
  <si>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</si>
  <si>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</si>
  <si>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</si>
  <si>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</si>
  <si>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</si>
  <si>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</si>
  <si>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</si>
  <si>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</si>
  <si>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</si>
  <si>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</si>
  <si>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</si>
  <si>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</si>
  <si>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</si>
  <si>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</si>
  <si>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</si>
  <si>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</si>
  <si>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</si>
  <si>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</si>
  <si>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</si>
  <si>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</si>
  <si>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</si>
  <si>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</si>
  <si>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</si>
  <si>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</si>
  <si>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</si>
  <si>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</si>
  <si>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</si>
  <si>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</si>
  <si>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</si>
  <si>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</si>
  <si>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</si>
  <si>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</si>
  <si>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</si>
  <si>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</si>
  <si>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</si>
  <si>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</si>
  <si>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</si>
  <si>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</si>
  <si>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</si>
  <si>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</si>
  <si>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</si>
  <si>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</si>
  <si>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</si>
  <si>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</si>
  <si>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</si>
  <si>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</si>
  <si>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</si>
  <si>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</si>
  <si>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</si>
  <si>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</si>
  <si>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</si>
  <si>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</si>
  <si>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</si>
  <si>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</si>
  <si>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</si>
  <si>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</si>
  <si>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</si>
  <si>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</si>
  <si>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</si>
  <si>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</si>
  <si>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</si>
  <si>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</si>
  <si>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</si>
  <si>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</si>
  <si>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</si>
  <si>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</si>
  <si>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</si>
  <si>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</si>
  <si>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</si>
  <si>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</si>
  <si>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</si>
  <si>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</si>
  <si>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</si>
  <si>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</si>
  <si>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</si>
  <si>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</si>
  <si>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</si>
  <si>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</si>
  <si>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</si>
  <si>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</si>
  <si>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</si>
  <si>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</si>
  <si>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</si>
  <si>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</si>
  <si>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</si>
  <si>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</si>
  <si>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</si>
  <si>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</si>
  <si>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</si>
  <si>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</si>
  <si>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</si>
  <si>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</si>
  <si>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</si>
  <si>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</si>
  <si>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</si>
  <si>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</si>
  <si>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</si>
  <si>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</si>
  <si>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</si>
  <si>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</si>
  <si>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</si>
  <si>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</si>
  <si>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</si>
  <si>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</si>
  <si>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</si>
  <si>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</si>
  <si>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</si>
  <si>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</si>
  <si>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</si>
  <si>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</si>
  <si>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</si>
  <si>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</si>
  <si>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</si>
  <si>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</si>
  <si>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</si>
  <si>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</si>
  <si>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</si>
  <si>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</si>
  <si>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</si>
  <si>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</si>
  <si>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</si>
  <si>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</si>
  <si>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</si>
  <si>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</si>
  <si>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</si>
  <si>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</si>
  <si>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</si>
  <si>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</si>
  <si>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</si>
  <si>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</si>
  <si>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</si>
  <si>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</si>
  <si>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</si>
  <si>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</si>
  <si>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</si>
  <si>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</si>
  <si>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</si>
  <si>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</si>
  <si>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</si>
  <si>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</si>
  <si>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</si>
  <si>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</si>
  <si>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</si>
  <si>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</si>
  <si>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</si>
  <si>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</si>
  <si>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</si>
  <si>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</si>
  <si>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</si>
  <si>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</si>
  <si>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</si>
  <si>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</si>
  <si>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</si>
  <si>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</si>
  <si>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</si>
  <si>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</si>
  <si>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</si>
  <si>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</si>
  <si>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</si>
  <si>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</si>
  <si>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</si>
  <si>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</si>
  <si>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</si>
  <si>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</si>
  <si>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</si>
  <si>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</si>
  <si>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</si>
  <si>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</si>
  <si>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</si>
  <si>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</si>
  <si>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</si>
  <si>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</si>
  <si>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</si>
  <si>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</si>
  <si>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</si>
  <si>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</si>
  <si>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</si>
  <si>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</si>
  <si>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</si>
  <si>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</si>
  <si>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</si>
  <si>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</si>
  <si>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</si>
  <si>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</si>
  <si>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</si>
  <si>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</si>
  <si>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</si>
  <si>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</si>
  <si>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</si>
  <si>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</si>
  <si>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</si>
  <si>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</si>
  <si>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</si>
  <si>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</si>
  <si>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</si>
  <si>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</si>
  <si>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</si>
  <si>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</si>
  <si>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</si>
  <si>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</si>
  <si>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</si>
  <si>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</si>
  <si>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</si>
  <si>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</si>
  <si>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</si>
  <si>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</si>
  <si>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</si>
  <si>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</si>
  <si>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</si>
  <si>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</si>
  <si>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</si>
  <si>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</si>
  <si>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</si>
  <si>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</si>
  <si>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</si>
  <si>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</si>
  <si>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</si>
  <si>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</si>
  <si>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</si>
  <si>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</si>
  <si>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</si>
  <si>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</si>
  <si>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</si>
  <si>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</si>
  <si>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</si>
  <si>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</si>
  <si>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</si>
  <si>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</si>
  <si>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</si>
  <si>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</si>
  <si>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</si>
  <si>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</si>
  <si>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</si>
  <si>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</si>
  <si>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</si>
  <si>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</si>
  <si>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</si>
  <si>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</si>
  <si>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</si>
  <si>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</si>
  <si>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</si>
  <si>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</si>
  <si>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</si>
  <si>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</si>
  <si>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</si>
  <si>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</si>
  <si>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</si>
  <si>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</si>
  <si>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</si>
  <si>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</si>
  <si>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</si>
  <si>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</si>
  <si>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</si>
  <si>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</si>
  <si>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</si>
  <si>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</si>
  <si>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</si>
  <si>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</si>
  <si>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</si>
  <si>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</si>
  <si>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</si>
  <si>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</si>
  <si>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</si>
  <si>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</si>
  <si>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</si>
  <si>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</si>
  <si>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</si>
  <si>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</si>
  <si>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</si>
  <si>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</si>
  <si>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</si>
  <si>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</si>
  <si>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</si>
  <si>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</si>
  <si>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</si>
  <si>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</si>
  <si>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</si>
  <si>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</si>
  <si>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</si>
  <si>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</si>
  <si>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</si>
  <si>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</si>
  <si>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</si>
  <si>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</si>
  <si>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</si>
  <si>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</si>
  <si>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</si>
  <si>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</si>
  <si>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</si>
  <si>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</si>
  <si>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</si>
  <si>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</si>
  <si>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</si>
  <si>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</si>
  <si>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</si>
  <si>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</si>
  <si>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</si>
  <si>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</si>
  <si>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</si>
  <si>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</si>
  <si>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</si>
  <si>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</si>
  <si>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</si>
  <si>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</si>
  <si>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</si>
  <si>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</si>
  <si>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</si>
  <si>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</si>
  <si>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</si>
  <si>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</si>
  <si>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</si>
  <si>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</si>
  <si>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</si>
  <si>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</si>
  <si>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</si>
  <si>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</si>
  <si>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</si>
  <si>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</si>
  <si>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</si>
  <si>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</si>
  <si>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</si>
  <si>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</si>
  <si>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</si>
  <si>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</si>
  <si>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</si>
  <si>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</si>
  <si>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</si>
  <si>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</si>
  <si>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</si>
  <si>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</si>
  <si>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</si>
  <si>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</si>
  <si>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</si>
  <si>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</si>
  <si>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</si>
  <si>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</si>
  <si>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</si>
  <si>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</si>
  <si>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</si>
  <si>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</si>
  <si>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</si>
  <si>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</si>
  <si>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</si>
  <si>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</si>
  <si>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</si>
  <si>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</si>
  <si>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</si>
  <si>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</si>
  <si>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</si>
  <si>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</si>
  <si>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</si>
  <si>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</si>
  <si>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</si>
  <si>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</si>
  <si>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</si>
  <si>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</si>
  <si>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</si>
  <si>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</si>
  <si>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</si>
  <si>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</si>
  <si>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</si>
  <si>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</si>
  <si>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</si>
  <si>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</si>
  <si>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</si>
  <si>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</si>
  <si>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</si>
  <si>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</si>
  <si>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</si>
  <si>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</si>
  <si>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</si>
  <si>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</si>
  <si>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</si>
  <si>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</si>
  <si>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</si>
  <si>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</si>
  <si>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</si>
  <si>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</si>
  <si>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</si>
  <si>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</si>
  <si>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</si>
  <si>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</si>
  <si>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</si>
  <si>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</si>
  <si>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</si>
  <si>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</si>
  <si>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</si>
  <si>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</si>
  <si>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</si>
  <si>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</si>
  <si>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</si>
  <si>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</si>
  <si>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</si>
  <si>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</si>
  <si>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</si>
  <si>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</si>
  <si>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</si>
  <si>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</si>
  <si>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</si>
  <si>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</si>
  <si>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</si>
  <si>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</si>
  <si>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</si>
  <si>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</si>
  <si>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</si>
  <si>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</si>
  <si>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</si>
  <si>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</si>
  <si>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</si>
  <si>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</si>
  <si>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</si>
  <si>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</si>
  <si>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</si>
  <si>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</si>
  <si>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</si>
  <si>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</si>
  <si>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</si>
  <si>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</si>
  <si>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</si>
  <si>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</si>
  <si>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</si>
  <si>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</si>
  <si>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</si>
  <si>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</si>
  <si>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</si>
  <si>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</si>
  <si>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</si>
  <si>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</si>
  <si>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</si>
  <si>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</si>
  <si>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</si>
  <si>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</si>
  <si>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</si>
  <si>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</si>
  <si>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</si>
  <si>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</si>
  <si>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</si>
  <si>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</si>
  <si>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</si>
  <si>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</si>
  <si>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</si>
  <si>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</si>
  <si>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</si>
  <si>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</si>
  <si>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</si>
  <si>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</si>
  <si>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</si>
  <si>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</si>
  <si>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</si>
  <si>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</si>
  <si>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</si>
  <si>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</si>
  <si>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</si>
  <si>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</si>
  <si>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</si>
  <si>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</si>
  <si>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</si>
  <si>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</si>
  <si>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</si>
  <si>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</si>
  <si>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</si>
  <si>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</si>
  <si>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</si>
  <si>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</si>
  <si>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</si>
  <si>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</si>
  <si>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</si>
  <si>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</si>
  <si>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</si>
  <si>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</si>
  <si>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</si>
  <si>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</si>
  <si>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</si>
  <si>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</si>
  <si>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</si>
  <si>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</si>
  <si>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</si>
  <si>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</si>
  <si>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</si>
  <si>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</si>
  <si>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</si>
  <si>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</si>
  <si>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</si>
  <si>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</si>
  <si>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</si>
  <si>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</si>
  <si>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</si>
  <si>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</si>
  <si>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</si>
  <si>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</si>
  <si>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</si>
  <si>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</si>
  <si>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</si>
  <si>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</si>
  <si>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</si>
  <si>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</si>
  <si>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</si>
  <si>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</si>
  <si>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</si>
  <si>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</si>
  <si>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</si>
  <si>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</si>
  <si>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</si>
  <si>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</si>
  <si>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</si>
  <si>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</si>
  <si>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</si>
  <si>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</si>
  <si>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</si>
  <si>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</si>
  <si>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</si>
  <si>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</si>
  <si>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</si>
  <si>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</si>
  <si>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</si>
  <si>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</si>
  <si>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</si>
  <si>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</si>
  <si>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</si>
  <si>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</si>
  <si>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</si>
  <si>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</si>
  <si>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</si>
  <si>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</si>
  <si>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</si>
  <si>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</si>
  <si>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</si>
  <si>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</si>
  <si>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</si>
  <si>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</si>
  <si>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</si>
  <si>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</si>
  <si>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</si>
  <si>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</si>
  <si>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</si>
  <si>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</si>
  <si>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</si>
  <si>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</si>
  <si>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</si>
  <si>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</si>
  <si>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</si>
  <si>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</si>
  <si>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</si>
  <si>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</si>
  <si>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</si>
  <si>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</si>
  <si>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</si>
  <si>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</si>
  <si>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</si>
  <si>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</si>
  <si>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</si>
  <si>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</si>
  <si>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</si>
  <si>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</si>
  <si>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</si>
  <si>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</si>
  <si>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</si>
  <si>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</si>
  <si>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</si>
  <si>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</si>
  <si>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</si>
  <si>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</si>
  <si>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</si>
  <si>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</si>
  <si>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</si>
  <si>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</si>
  <si>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</si>
  <si>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</si>
  <si>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</si>
  <si>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</si>
  <si>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</si>
  <si>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</si>
  <si>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</si>
  <si>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</si>
  <si>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</si>
  <si>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</si>
  <si>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</si>
  <si>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</si>
  <si>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</si>
  <si>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</si>
  <si>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</si>
  <si>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</si>
  <si>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</si>
  <si>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</si>
  <si>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</si>
  <si>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</si>
  <si>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</si>
  <si>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</si>
  <si>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</si>
  <si>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</si>
  <si>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</si>
  <si>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</si>
  <si>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</si>
  <si>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</si>
  <si>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</si>
  <si>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</si>
  <si>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</si>
  <si>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</si>
  <si>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</si>
  <si>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</si>
  <si>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</si>
  <si>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</si>
  <si>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</si>
  <si>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</si>
  <si>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</si>
  <si>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</si>
  <si>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</si>
  <si>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</si>
  <si>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</si>
  <si>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</si>
  <si>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</si>
  <si>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</si>
  <si>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</si>
  <si>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</si>
  <si>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</si>
  <si>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</si>
  <si>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</si>
  <si>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</si>
  <si>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</si>
  <si>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</si>
  <si>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</si>
  <si>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</si>
  <si>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</si>
  <si>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</si>
  <si>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</si>
  <si>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</si>
  <si>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</si>
  <si>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</si>
  <si>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</si>
  <si>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</si>
  <si>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</si>
  <si>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</si>
  <si>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</si>
  <si>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</si>
  <si>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</si>
  <si>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</si>
  <si>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</si>
  <si>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</si>
  <si>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</si>
  <si>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</si>
  <si>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</si>
  <si>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</si>
  <si>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</si>
  <si>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</si>
  <si>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</si>
  <si>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</si>
  <si>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</si>
  <si>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</si>
  <si>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</si>
  <si>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</si>
  <si>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</si>
  <si>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</si>
  <si>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</si>
  <si>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</si>
  <si>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</si>
  <si>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</si>
  <si>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</si>
  <si>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</si>
  <si>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</si>
  <si>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</si>
  <si>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</si>
  <si>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</si>
  <si>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</si>
  <si>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</si>
  <si>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</si>
  <si>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</si>
  <si>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</si>
  <si>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</si>
  <si>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</si>
  <si>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</si>
  <si>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</si>
  <si>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</si>
  <si>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</si>
  <si>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</si>
  <si>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</si>
  <si>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</si>
  <si>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</si>
  <si>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</si>
  <si>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</si>
  <si>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</si>
  <si>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</si>
  <si>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</si>
  <si>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</si>
  <si>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</si>
  <si>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</si>
  <si>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</si>
  <si>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</si>
  <si>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</si>
  <si>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</si>
  <si>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</si>
  <si>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</si>
  <si>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</si>
  <si>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</si>
  <si>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</si>
  <si>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</si>
  <si>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</si>
  <si>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</si>
  <si>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</si>
  <si>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</si>
  <si>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</si>
  <si>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</si>
  <si>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</si>
  <si>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</si>
  <si>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</si>
  <si>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</si>
  <si>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</si>
  <si>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</si>
  <si>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</si>
  <si>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</si>
  <si>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</si>
  <si>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</si>
  <si>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</si>
  <si>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</si>
  <si>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</si>
  <si>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</si>
  <si>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</si>
  <si>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</si>
  <si>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</si>
  <si>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</si>
  <si>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</si>
  <si>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</si>
  <si>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</si>
  <si>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</si>
  <si>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</si>
  <si>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</si>
  <si>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</si>
  <si>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</si>
  <si>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</si>
  <si>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</si>
  <si>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</si>
  <si>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</si>
  <si>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</si>
  <si>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</si>
  <si>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</si>
  <si>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</si>
  <si>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</si>
  <si>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</si>
  <si>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</si>
  <si>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</si>
  <si>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</si>
  <si>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</si>
  <si>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</si>
  <si>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</si>
  <si>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</si>
  <si>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</si>
  <si>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</si>
  <si>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</si>
  <si>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</si>
  <si>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</si>
  <si>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</si>
  <si>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</si>
  <si>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</si>
  <si>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</si>
  <si>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</si>
  <si>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</si>
  <si>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</si>
  <si>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</si>
  <si>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</si>
  <si>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</si>
  <si>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</si>
  <si>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</si>
  <si>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</si>
  <si>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</si>
  <si>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</si>
  <si>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</si>
  <si>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</si>
  <si>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</si>
  <si>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</si>
  <si>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</si>
  <si>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</si>
  <si>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</si>
  <si>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</si>
  <si>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</si>
  <si>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</si>
  <si>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</si>
  <si>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</si>
  <si>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</si>
  <si>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</si>
  <si>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</si>
  <si>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</si>
  <si>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</si>
  <si>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</si>
  <si>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</si>
  <si>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</si>
  <si>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</si>
  <si>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</si>
  <si>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</si>
  <si>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</si>
  <si>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</si>
  <si>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</si>
  <si>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</si>
  <si>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</si>
  <si>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</si>
  <si>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</si>
  <si>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</si>
  <si>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</si>
  <si>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</si>
  <si>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</si>
  <si>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</si>
  <si>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</si>
  <si>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</si>
  <si>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</si>
  <si>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</si>
  <si>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</si>
  <si>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</si>
  <si>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</si>
  <si>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</si>
  <si>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</si>
  <si>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</si>
  <si>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</si>
  <si>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</si>
  <si>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</si>
  <si>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</si>
  <si>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</si>
  <si>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</si>
  <si>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</si>
  <si>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</si>
  <si>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</si>
  <si>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</si>
  <si>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</si>
  <si>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</si>
  <si>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</si>
  <si>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</si>
  <si>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</si>
  <si>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</si>
  <si>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</si>
  <si>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</si>
  <si>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</si>
  <si>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</si>
  <si>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</si>
  <si>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</si>
  <si>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</si>
  <si>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</si>
  <si>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</si>
  <si>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</si>
  <si>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</si>
  <si>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</si>
  <si>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</si>
  <si>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</si>
  <si>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</si>
  <si>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</si>
  <si>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</si>
  <si>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</si>
  <si>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</si>
  <si>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</si>
  <si>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</si>
  <si>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</si>
  <si>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</si>
  <si>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</si>
  <si>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</si>
  <si>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</si>
  <si>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</si>
  <si>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</si>
  <si>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</si>
  <si>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</si>
  <si>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</si>
  <si>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</si>
  <si>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</si>
  <si>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</si>
  <si>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</si>
  <si>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</si>
  <si>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</si>
  <si>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</si>
  <si>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</si>
  <si>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</si>
  <si>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</si>
  <si>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</si>
  <si>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</si>
  <si>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</si>
  <si>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</si>
  <si>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</si>
  <si>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</si>
  <si>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</si>
  <si>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</si>
  <si>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</si>
  <si>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</si>
  <si>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</si>
  <si>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</si>
  <si>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</si>
  <si>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</si>
  <si>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</si>
  <si>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</si>
  <si>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</si>
  <si>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</si>
  <si>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</si>
  <si>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</si>
  <si>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</si>
  <si>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</si>
  <si>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</si>
  <si>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</si>
  <si>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</si>
  <si>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</si>
  <si>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</si>
  <si>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</si>
  <si>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</si>
  <si>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</si>
  <si>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</si>
  <si>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</si>
  <si>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</si>
  <si>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</si>
  <si>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</si>
  <si>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</si>
  <si>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</si>
  <si>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</si>
  <si>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</si>
  <si>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</si>
  <si>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</si>
  <si>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</si>
  <si>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</si>
  <si>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</si>
  <si>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</si>
  <si>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</si>
  <si>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</si>
  <si>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</si>
  <si>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</si>
  <si>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</si>
  <si>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</si>
  <si>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</si>
  <si>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</si>
  <si>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</si>
  <si>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</si>
  <si>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</si>
  <si>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</si>
  <si>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</si>
  <si>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</si>
  <si>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</si>
  <si>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</si>
  <si>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</si>
  <si>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</si>
  <si>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</si>
  <si>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</si>
  <si>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</si>
  <si>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</si>
  <si>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</si>
  <si>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</si>
  <si>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</si>
  <si>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</si>
  <si>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</si>
  <si>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</si>
  <si>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</si>
  <si>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</si>
  <si>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</si>
  <si>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</si>
  <si>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</si>
  <si>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</si>
  <si>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</si>
  <si>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</si>
  <si>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</si>
  <si>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</si>
  <si>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</si>
  <si>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</si>
  <si>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</si>
  <si>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</si>
  <si>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</si>
  <si>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</si>
  <si>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</si>
  <si>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</si>
  <si>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</si>
  <si>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</si>
  <si>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</si>
  <si>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</si>
  <si>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</si>
  <si>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</si>
  <si>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</si>
  <si>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</si>
  <si>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</si>
  <si>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</si>
  <si>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</si>
  <si>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</si>
  <si>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</si>
  <si>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</si>
  <si>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</si>
  <si>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</si>
  <si>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</si>
  <si>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</si>
  <si>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</si>
  <si>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</si>
  <si>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</si>
  <si>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</si>
  <si>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</si>
  <si>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</si>
  <si>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</si>
  <si>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</si>
  <si>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</si>
  <si>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</si>
  <si>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</si>
  <si>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</si>
  <si>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</si>
  <si>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</si>
  <si>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</si>
  <si>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</si>
  <si>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</si>
  <si>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</si>
  <si>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</si>
  <si>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</si>
  <si>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</si>
  <si>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</si>
  <si>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</si>
  <si>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</si>
  <si>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</si>
  <si>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</si>
  <si>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</si>
  <si>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</si>
  <si>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</si>
  <si>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</si>
  <si>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</si>
  <si>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</si>
  <si>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</si>
  <si>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</si>
  <si>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</si>
  <si>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</si>
  <si>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</si>
  <si>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</si>
  <si>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</si>
  <si>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</si>
  <si>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</si>
  <si>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</si>
  <si>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</si>
  <si>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</si>
  <si>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</si>
  <si>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</si>
  <si>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</si>
  <si>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</si>
  <si>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</si>
  <si>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</si>
  <si>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</si>
  <si>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</si>
  <si>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</si>
  <si>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</si>
  <si>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</si>
  <si>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</si>
  <si>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</si>
  <si>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</si>
  <si>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</si>
  <si>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</si>
  <si>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</si>
  <si>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</si>
  <si>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</si>
  <si>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</si>
  <si>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</si>
  <si>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</si>
  <si>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</si>
  <si>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</si>
  <si>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</si>
  <si>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</si>
  <si>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</si>
  <si>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</si>
  <si>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</si>
  <si>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</si>
  <si>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</si>
  <si>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</si>
  <si>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</si>
  <si>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</si>
  <si>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</si>
  <si>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</si>
  <si>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</si>
  <si>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</si>
  <si>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</si>
  <si>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</si>
  <si>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</si>
  <si>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</si>
  <si>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</si>
  <si>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</si>
  <si>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</si>
  <si>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</si>
  <si>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</si>
  <si>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</si>
  <si>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</si>
  <si>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</si>
  <si>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</si>
  <si>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</si>
  <si>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</si>
  <si>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</si>
  <si>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</si>
  <si>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</si>
  <si>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</si>
  <si>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</si>
  <si>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</si>
  <si>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</si>
  <si>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</si>
  <si>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</si>
  <si>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</si>
  <si>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</si>
  <si>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</si>
  <si>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</si>
  <si>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</si>
  <si>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</si>
  <si>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</si>
  <si>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</si>
  <si>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</si>
  <si>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</si>
  <si>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</si>
  <si>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</si>
  <si>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</si>
  <si>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</si>
  <si>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</si>
  <si>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</si>
  <si>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</si>
  <si>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</si>
  <si>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</si>
  <si>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</si>
  <si>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</si>
  <si>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</si>
  <si>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</si>
  <si>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</si>
  <si>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</si>
  <si>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</si>
  <si>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</si>
  <si>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</si>
  <si>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</si>
  <si>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</si>
  <si>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</si>
  <si>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</si>
  <si>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</si>
  <si>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</si>
  <si>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</si>
  <si>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</si>
  <si>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</si>
  <si>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</si>
  <si>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</si>
  <si>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</si>
  <si>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</si>
  <si>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</si>
  <si>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</si>
  <si>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</si>
  <si>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</si>
  <si>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</si>
  <si>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</si>
  <si>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</si>
  <si>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</si>
  <si>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</si>
  <si>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</si>
  <si>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</si>
  <si>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</si>
  <si>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</si>
  <si>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</si>
  <si>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</si>
  <si>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</si>
  <si>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</si>
  <si>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</si>
  <si>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</si>
  <si>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</si>
  <si>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</si>
  <si>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</si>
  <si>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</si>
  <si>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</si>
  <si>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</si>
  <si>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</si>
  <si>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</si>
  <si>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</si>
  <si>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</si>
  <si>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</si>
  <si>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</si>
  <si>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</si>
  <si>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</si>
  <si>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</si>
  <si>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</si>
  <si>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</si>
  <si>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</si>
  <si>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</si>
  <si>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</si>
  <si>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</si>
  <si>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</si>
  <si>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</si>
  <si>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</si>
  <si>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</si>
  <si>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</si>
  <si>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</si>
  <si>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</si>
  <si>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</si>
  <si>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</si>
  <si>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</si>
  <si>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</si>
  <si>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</si>
  <si>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</si>
  <si>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</si>
  <si>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</si>
  <si>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</si>
  <si>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</si>
  <si>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</si>
  <si>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</si>
  <si>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</si>
  <si>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</si>
  <si>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</si>
  <si>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</si>
  <si>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</si>
  <si>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</si>
  <si>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</si>
  <si>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</si>
  <si>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</si>
  <si>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</si>
  <si>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</si>
  <si>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</si>
  <si>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</si>
  <si>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</si>
  <si>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</si>
  <si>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</si>
  <si>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</si>
  <si>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</si>
  <si>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</si>
  <si>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</si>
  <si>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</si>
  <si>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</si>
  <si>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</si>
  <si>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</si>
  <si>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</si>
  <si>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</si>
  <si>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</si>
  <si>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</si>
  <si>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</si>
  <si>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</si>
  <si>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</si>
  <si>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</si>
  <si>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</si>
  <si>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</si>
  <si>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</si>
  <si>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</si>
  <si>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</si>
  <si>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</si>
  <si>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</si>
  <si>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</si>
  <si>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</si>
  <si>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</si>
  <si>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</si>
  <si>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</si>
  <si>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</si>
  <si>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</si>
  <si>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</si>
  <si>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</si>
  <si>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</si>
  <si>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</si>
  <si>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</si>
  <si>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</si>
  <si>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</si>
  <si>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</si>
  <si>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</si>
  <si>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</si>
  <si>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</si>
  <si>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</si>
  <si>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</si>
  <si>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</si>
  <si>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</si>
  <si>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</si>
  <si>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</si>
  <si>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</si>
  <si>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</si>
  <si>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</si>
  <si>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</si>
  <si>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</si>
  <si>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</si>
  <si>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</si>
  <si>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</si>
  <si>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</si>
  <si>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</si>
  <si>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</si>
  <si>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</si>
  <si>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</si>
  <si>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</si>
  <si>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</si>
  <si>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</si>
  <si>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</si>
  <si>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</si>
  <si>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</si>
  <si>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</si>
  <si>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</si>
  <si>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</si>
  <si>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</si>
  <si>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</si>
  <si>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</si>
  <si>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</si>
  <si>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</si>
  <si>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</si>
  <si>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</si>
  <si>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</si>
  <si>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</si>
  <si>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</si>
  <si>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</si>
  <si>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</si>
  <si>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</si>
  <si>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</si>
  <si>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</si>
  <si>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</si>
  <si>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</si>
  <si>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</si>
  <si>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</si>
  <si>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</si>
  <si>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</si>
  <si>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</si>
  <si>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</si>
  <si>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</si>
  <si>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</si>
  <si>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</si>
  <si>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</si>
  <si>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</si>
  <si>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</si>
  <si>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</si>
  <si>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</si>
  <si>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</si>
  <si>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</si>
  <si>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</si>
  <si>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</si>
  <si>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</si>
  <si>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</si>
  <si>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</si>
  <si>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</si>
  <si>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</si>
  <si>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</si>
  <si>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</si>
  <si>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</si>
  <si>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</si>
  <si>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</si>
  <si>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</si>
  <si>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</si>
  <si>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</si>
  <si>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</si>
  <si>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</si>
  <si>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</si>
  <si>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</si>
  <si>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</si>
  <si>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</si>
  <si>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</si>
  <si>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</si>
  <si>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</si>
  <si>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</si>
  <si>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</si>
  <si>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</si>
  <si>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</si>
  <si>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</si>
  <si>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</si>
  <si>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</si>
  <si>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</si>
  <si>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</si>
  <si>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</si>
  <si>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</si>
  <si>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</si>
  <si>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</si>
  <si>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</si>
  <si>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</si>
  <si>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</si>
  <si>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</si>
  <si>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</si>
  <si>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</si>
  <si>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</si>
  <si>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</si>
  <si>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</si>
  <si>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</si>
  <si>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</si>
  <si>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</si>
  <si>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</si>
  <si>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</si>
  <si>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</si>
  <si>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</si>
  <si>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</si>
  <si>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</si>
  <si>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</si>
  <si>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</si>
  <si>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</si>
  <si>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</si>
  <si>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</si>
  <si>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</si>
  <si>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</si>
  <si>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</si>
  <si>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</si>
  <si>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</si>
  <si>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</si>
  <si>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</si>
  <si>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</si>
  <si>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</si>
  <si>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</si>
  <si>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</si>
  <si>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</si>
  <si>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</si>
  <si>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</si>
  <si>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</si>
  <si>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</si>
  <si>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</si>
  <si>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</si>
  <si>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</si>
  <si>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</si>
  <si>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</si>
  <si>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</si>
  <si>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</si>
  <si>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</si>
  <si>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</si>
  <si>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</si>
  <si>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</si>
  <si>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</si>
  <si>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</si>
  <si>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</si>
  <si>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</si>
  <si>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</si>
  <si>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</si>
  <si>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</si>
  <si>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</si>
  <si>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</si>
  <si>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</si>
  <si>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</si>
  <si>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</si>
  <si>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</si>
  <si>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</si>
  <si>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</si>
  <si>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</si>
  <si>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</si>
  <si>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</si>
  <si>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</si>
  <si>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</si>
  <si>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</si>
  <si>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</si>
  <si>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</si>
  <si>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</si>
  <si>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</si>
  <si>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</si>
  <si>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</si>
  <si>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</si>
  <si>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</si>
  <si>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</si>
  <si>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</si>
  <si>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</si>
  <si>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</si>
  <si>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</si>
  <si>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</si>
  <si>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</si>
  <si>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</si>
  <si>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</si>
  <si>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</si>
  <si>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</si>
  <si>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</si>
  <si>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</si>
  <si>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</si>
  <si>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</si>
  <si>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</si>
  <si>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</si>
  <si>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</si>
  <si>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</si>
  <si>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</si>
  <si>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</si>
  <si>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</si>
  <si>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</si>
  <si>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</si>
  <si>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</si>
  <si>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</si>
  <si>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</si>
  <si>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</si>
  <si>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</si>
  <si>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</si>
  <si>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</si>
  <si>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</si>
  <si>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</si>
  <si>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</si>
  <si>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</si>
  <si>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</si>
  <si>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</si>
  <si>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</si>
  <si>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</si>
  <si>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</si>
  <si>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</si>
  <si>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</si>
  <si>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</si>
  <si>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</si>
  <si>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</si>
  <si>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</si>
  <si>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</si>
  <si>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</si>
  <si>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</si>
  <si>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</si>
  <si>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</si>
  <si>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</si>
  <si>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</si>
  <si>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</si>
  <si>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</si>
  <si>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</si>
  <si>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</si>
  <si>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</si>
  <si>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</si>
  <si>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</si>
  <si>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</si>
  <si>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</si>
  <si>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</si>
  <si>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</si>
  <si>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</si>
  <si>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</si>
  <si>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</si>
  <si>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</si>
  <si>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</si>
  <si>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</si>
  <si>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</si>
  <si>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</si>
  <si>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</si>
  <si>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</si>
  <si>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</si>
  <si>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</si>
  <si>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</si>
  <si>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</si>
  <si>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</si>
  <si>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</si>
  <si>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</si>
  <si>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</si>
  <si>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</si>
  <si>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</si>
  <si>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</si>
  <si>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</si>
  <si>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</si>
  <si>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</si>
  <si>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</si>
  <si>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</si>
  <si>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</si>
  <si>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</si>
  <si>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</si>
  <si>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</si>
  <si>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</si>
  <si>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</si>
  <si>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</si>
  <si>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</si>
  <si>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</si>
  <si>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</si>
  <si>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</si>
  <si>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</si>
  <si>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</si>
  <si>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</si>
  <si>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</si>
  <si>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</si>
  <si>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</si>
  <si>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</si>
  <si>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</si>
  <si>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</si>
  <si>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</si>
  <si>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</si>
  <si>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</si>
  <si>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</si>
  <si>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</si>
  <si>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</si>
  <si>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</si>
  <si>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</si>
  <si>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</si>
  <si>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</si>
  <si>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</si>
  <si>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</si>
  <si>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</si>
  <si>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</si>
  <si>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</si>
  <si>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</si>
  <si>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</si>
  <si>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</si>
  <si>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</si>
  <si>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</si>
  <si>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</si>
  <si>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</si>
  <si>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</si>
  <si>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</si>
  <si>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</si>
  <si>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</si>
  <si>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</si>
  <si>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</si>
  <si>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</si>
  <si>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</si>
  <si>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</si>
  <si>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</si>
  <si>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</si>
  <si>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</si>
  <si>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</si>
  <si>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</si>
  <si>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</si>
  <si>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</si>
  <si>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</si>
  <si>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</si>
  <si>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</si>
  <si>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</si>
  <si>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</si>
  <si>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</si>
  <si>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</si>
  <si>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</si>
  <si>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</si>
  <si>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</si>
  <si>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</si>
  <si>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</si>
  <si>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</si>
  <si>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</si>
  <si>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</si>
  <si>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</si>
  <si>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</si>
  <si>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</si>
  <si>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</si>
  <si>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</si>
  <si>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</si>
  <si>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</si>
  <si>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</si>
  <si>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</si>
  <si>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</si>
  <si>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</si>
  <si>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</si>
  <si>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</si>
  <si>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</si>
  <si>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</si>
  <si>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</si>
  <si>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</si>
  <si>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</si>
  <si>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</si>
  <si>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</si>
  <si>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</si>
  <si>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</si>
  <si>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</si>
  <si>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</si>
  <si>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</si>
  <si>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</si>
  <si>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</si>
  <si>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</si>
  <si>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</si>
  <si>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</si>
  <si>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</si>
  <si>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</si>
  <si>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</si>
  <si>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</si>
  <si>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</si>
  <si>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</si>
  <si>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</si>
  <si>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</si>
  <si>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</si>
  <si>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</si>
  <si>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</si>
  <si>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</si>
  <si>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</si>
  <si>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</si>
  <si>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</si>
  <si>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</si>
  <si>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</si>
  <si>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</si>
  <si>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</si>
  <si>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</si>
  <si>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</si>
  <si>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</si>
  <si>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</si>
  <si>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</si>
  <si>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</si>
  <si>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</si>
  <si>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</si>
  <si>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</si>
  <si>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</si>
  <si>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</si>
  <si>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</si>
  <si>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</si>
  <si>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</si>
  <si>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</si>
  <si>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</si>
  <si>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</si>
  <si>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</si>
  <si>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</si>
  <si>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</si>
  <si>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</si>
  <si>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</si>
  <si>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</si>
  <si>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</si>
  <si>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</si>
  <si>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</si>
  <si>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</si>
  <si>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</si>
  <si>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</si>
  <si>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</si>
  <si>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</si>
  <si>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</si>
  <si>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</si>
  <si>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</si>
  <si>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</si>
  <si>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</si>
  <si>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</si>
  <si>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</si>
  <si>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</si>
  <si>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</si>
  <si>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</si>
  <si>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</si>
  <si>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</si>
  <si>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</si>
  <si>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</si>
  <si>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</si>
  <si>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</si>
  <si>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</si>
  <si>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</si>
  <si>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</si>
  <si>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</si>
  <si>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</si>
  <si>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</si>
  <si>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</si>
  <si>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</si>
  <si>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</si>
  <si>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</si>
  <si>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</si>
  <si>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</si>
  <si>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</si>
  <si>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</si>
  <si>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</si>
  <si>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</si>
  <si>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</si>
  <si>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</si>
  <si>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</si>
  <si>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</si>
  <si>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</si>
  <si>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</si>
  <si>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</si>
  <si>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</si>
  <si>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</si>
  <si>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</si>
  <si>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</si>
  <si>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</si>
  <si>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</si>
  <si>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</si>
  <si>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</si>
  <si>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</si>
  <si>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</si>
  <si>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</si>
  <si>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</si>
  <si>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</si>
  <si>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</si>
  <si>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</si>
  <si>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</si>
  <si>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</si>
  <si>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</si>
  <si>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</si>
  <si>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</si>
  <si>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</si>
  <si>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</si>
  <si>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</si>
  <si>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</si>
  <si>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</si>
  <si>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</si>
  <si>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</si>
  <si>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</si>
  <si>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</si>
  <si>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</si>
  <si>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</si>
  <si>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</si>
  <si>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</si>
  <si>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</si>
  <si>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</si>
  <si>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</si>
  <si>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</si>
  <si>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</si>
  <si>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</si>
  <si>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</si>
  <si>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</si>
  <si>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</si>
  <si>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</si>
  <si>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</si>
  <si>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</si>
  <si>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</si>
  <si>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</si>
  <si>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</si>
  <si>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</si>
  <si>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</si>
  <si>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</si>
  <si>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</si>
  <si>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</si>
  <si>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</si>
  <si>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</si>
  <si>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</si>
  <si>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</si>
  <si>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</si>
  <si>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</si>
  <si>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</si>
  <si>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</si>
  <si>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</si>
  <si>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</si>
  <si>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</si>
  <si>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</si>
  <si>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</si>
  <si>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</si>
  <si>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</si>
  <si>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</si>
  <si>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</si>
  <si>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</si>
  <si>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</si>
  <si>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</si>
  <si>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</si>
  <si>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</si>
  <si>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</si>
  <si>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</si>
  <si>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</si>
  <si>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</si>
  <si>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</si>
  <si>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</si>
  <si>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</si>
  <si>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</si>
  <si>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</si>
  <si>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</si>
  <si>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</si>
  <si>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</si>
  <si>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</si>
  <si>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</si>
  <si>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</si>
  <si>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</si>
  <si>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</si>
  <si>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</si>
  <si>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</si>
  <si>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</si>
  <si>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</si>
  <si>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</si>
  <si>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</si>
  <si>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</si>
  <si>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</si>
  <si>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</si>
  <si>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</si>
  <si>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</si>
  <si>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</si>
  <si>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</si>
  <si>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</si>
  <si>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</si>
  <si>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</si>
  <si>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</si>
  <si>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</si>
  <si>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</si>
  <si>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</si>
  <si>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</si>
  <si>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</si>
  <si>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</si>
  <si>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</si>
  <si>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</si>
  <si>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</si>
  <si>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</si>
  <si>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</si>
  <si>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</si>
  <si>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</si>
  <si>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</si>
  <si>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</si>
  <si>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</si>
  <si>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</si>
  <si>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</si>
  <si>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</si>
  <si>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</si>
  <si>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</si>
  <si>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</si>
  <si>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</si>
  <si>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</si>
  <si>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</si>
  <si>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</si>
  <si>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</si>
  <si>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</si>
  <si>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</si>
  <si>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</si>
  <si>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</si>
  <si>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</si>
  <si>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</si>
  <si>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</si>
  <si>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</si>
  <si>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</si>
  <si>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</si>
  <si>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</si>
  <si>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</si>
  <si>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</si>
  <si>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</si>
  <si>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</si>
  <si>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</si>
  <si>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</si>
  <si>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</si>
  <si>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</si>
  <si>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</si>
  <si>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</si>
  <si>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</si>
  <si>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</si>
  <si>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</si>
  <si>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</si>
  <si>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</si>
  <si>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</si>
  <si>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</si>
  <si>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</si>
  <si>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</si>
  <si>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</si>
  <si>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</si>
  <si>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</si>
  <si>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</si>
  <si>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</si>
  <si>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</si>
  <si>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</si>
  <si>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</si>
  <si>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</si>
  <si>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</si>
  <si>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</si>
  <si>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</si>
  <si>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</si>
  <si>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</si>
  <si>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</si>
  <si>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</si>
  <si>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</si>
  <si>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</si>
  <si>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</si>
  <si>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</si>
  <si>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</si>
  <si>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</si>
  <si>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</si>
  <si>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</si>
  <si>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</si>
  <si>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</si>
  <si>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</si>
  <si>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</si>
  <si>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</si>
  <si>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</si>
  <si>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</si>
  <si>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</si>
  <si>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</si>
  <si>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</si>
  <si>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</si>
  <si>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</si>
  <si>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</si>
  <si>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</si>
  <si>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</si>
  <si>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</si>
  <si>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</si>
  <si>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</si>
  <si>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</si>
  <si>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</si>
  <si>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</si>
  <si>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</si>
  <si>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</si>
  <si>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</si>
  <si>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</si>
  <si>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</si>
  <si>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</si>
  <si>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</si>
  <si>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</si>
  <si>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</si>
  <si>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</si>
  <si>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</si>
  <si>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</si>
  <si>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</si>
  <si>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</si>
  <si>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</si>
  <si>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</si>
  <si>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</si>
  <si>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</si>
  <si>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</si>
  <si>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</si>
  <si>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</si>
  <si>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</si>
  <si>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</si>
  <si>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</si>
  <si>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</si>
  <si>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</si>
  <si>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</si>
  <si>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</si>
  <si>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</si>
  <si>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</si>
  <si>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</si>
  <si>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</si>
  <si>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</si>
  <si>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</si>
  <si>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</si>
  <si>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</si>
  <si>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</si>
  <si>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</si>
  <si>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</si>
  <si>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</si>
  <si>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</si>
  <si>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</si>
  <si>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</si>
  <si>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</si>
  <si>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</si>
  <si>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</si>
  <si>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</si>
  <si>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</si>
  <si>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</si>
  <si>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</si>
  <si>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</si>
  <si>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</si>
  <si>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</si>
  <si>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</si>
  <si>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</si>
  <si>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</si>
  <si>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</si>
  <si>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</si>
  <si>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</si>
  <si>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</si>
  <si>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</si>
  <si>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</si>
  <si>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</si>
  <si>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</si>
  <si>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</si>
  <si>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</si>
  <si>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</si>
  <si>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</si>
  <si>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</si>
  <si>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</si>
  <si>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</si>
  <si>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</si>
  <si>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</si>
  <si>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</si>
  <si>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</si>
  <si>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</si>
  <si>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</si>
  <si>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</si>
  <si>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</si>
  <si>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</si>
  <si>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</si>
  <si>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</si>
  <si>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</si>
  <si>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</si>
  <si>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</si>
  <si>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</si>
  <si>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</si>
  <si>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</si>
  <si>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</si>
  <si>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</si>
  <si>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</si>
  <si>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</si>
  <si>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</si>
  <si>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</si>
  <si>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</si>
  <si>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</si>
  <si>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</si>
  <si>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</si>
  <si>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</si>
  <si>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</si>
  <si>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</si>
  <si>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</si>
  <si>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</si>
  <si>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</si>
  <si>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</si>
  <si>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</si>
  <si>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</si>
  <si>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</si>
  <si>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</si>
  <si>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</si>
  <si>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</si>
  <si>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</si>
  <si>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</si>
  <si>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</si>
  <si>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</si>
  <si>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</si>
  <si>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</si>
  <si>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</si>
  <si>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</si>
  <si>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</si>
  <si>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</si>
  <si>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</si>
  <si>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</si>
  <si>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</si>
  <si>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</si>
  <si>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</si>
  <si>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</si>
  <si>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</si>
  <si>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</si>
  <si>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</si>
  <si>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</si>
  <si>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</si>
  <si>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</si>
  <si>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</si>
  <si>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</si>
  <si>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</si>
  <si>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</si>
  <si>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</si>
  <si>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</si>
  <si>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</si>
  <si>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</si>
  <si>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</si>
  <si>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</si>
  <si>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</si>
  <si>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</si>
  <si>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</si>
  <si>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</si>
  <si>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</si>
  <si>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</si>
  <si>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</si>
  <si>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</si>
  <si>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</si>
  <si>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</si>
  <si>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</si>
  <si>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</si>
  <si>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</si>
  <si>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</si>
  <si>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</si>
  <si>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</si>
  <si>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</si>
  <si>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</si>
  <si>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</si>
  <si>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</si>
  <si>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</si>
  <si>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</si>
  <si>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</si>
  <si>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</si>
  <si>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</si>
  <si>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</si>
  <si>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</si>
  <si>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</si>
  <si>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</si>
  <si>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</si>
  <si>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</si>
  <si>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</si>
  <si>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</si>
  <si>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</si>
  <si>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</si>
  <si>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</si>
  <si>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</si>
  <si>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</si>
  <si>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</si>
  <si>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</si>
  <si>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</si>
  <si>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</si>
  <si>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</si>
  <si>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</si>
  <si>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</si>
  <si>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</si>
  <si>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</si>
  <si>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</si>
  <si>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</si>
  <si>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</si>
  <si>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</si>
  <si>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</si>
  <si>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</si>
  <si>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</si>
  <si>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</si>
  <si>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</si>
  <si>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</si>
  <si>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</si>
  <si>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</si>
  <si>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</si>
  <si>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</si>
  <si>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</si>
  <si>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</si>
  <si>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</si>
  <si>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</si>
  <si>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</si>
  <si>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</si>
  <si>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</si>
  <si>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</si>
  <si>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</si>
  <si>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</si>
  <si>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</si>
  <si>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</si>
  <si>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</si>
  <si>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</si>
  <si>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</si>
  <si>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</si>
  <si>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</si>
  <si>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</si>
  <si>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</si>
  <si>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</si>
  <si>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</si>
  <si>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</si>
  <si>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</si>
  <si>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</si>
  <si>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</si>
  <si>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</si>
  <si>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</si>
  <si>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</si>
  <si>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</si>
  <si>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</si>
  <si>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</si>
  <si>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</si>
  <si>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</si>
  <si>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</si>
  <si>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</si>
  <si>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</si>
  <si>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</si>
  <si>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</si>
  <si>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</si>
  <si>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</si>
  <si>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</si>
  <si>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</si>
  <si>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</si>
  <si>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</si>
  <si>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</si>
  <si>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</si>
  <si>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</si>
  <si>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</si>
  <si>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</si>
  <si>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</si>
  <si>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</si>
  <si>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</si>
  <si>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</si>
  <si>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</si>
  <si>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</si>
  <si>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</si>
  <si>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</si>
  <si>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</si>
  <si>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</si>
  <si>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</si>
  <si>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</si>
  <si>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</si>
  <si>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</si>
  <si>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</si>
  <si>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</si>
  <si>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</si>
  <si>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</si>
  <si>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</si>
  <si>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</si>
  <si>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</si>
  <si>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</si>
  <si>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</si>
  <si>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</si>
  <si>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</si>
  <si>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</si>
  <si>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</si>
  <si>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</si>
  <si>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</si>
  <si>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</si>
  <si>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</si>
  <si>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</si>
  <si>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</si>
  <si>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</si>
  <si>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</si>
  <si>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</si>
  <si>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</si>
  <si>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</si>
  <si>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</si>
  <si>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</si>
  <si>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</si>
  <si>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</si>
  <si>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</si>
  <si>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</si>
  <si>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</si>
  <si>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</si>
  <si>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</si>
  <si>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</si>
  <si>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</si>
  <si>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</si>
  <si>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</si>
  <si>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</si>
  <si>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</si>
  <si>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</si>
  <si>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</si>
  <si>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</si>
  <si>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</si>
  <si>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</si>
  <si>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</si>
  <si>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</si>
  <si>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</si>
  <si>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</si>
  <si>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</si>
  <si>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</si>
  <si>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</si>
  <si>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</si>
  <si>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</si>
  <si>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</si>
  <si>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</si>
  <si>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</si>
  <si>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</si>
  <si>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</si>
  <si>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</si>
  <si>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</si>
  <si>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</si>
  <si>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</si>
  <si>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</si>
  <si>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</si>
  <si>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</si>
  <si>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</si>
  <si>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</si>
  <si>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</si>
  <si>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</si>
  <si>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</si>
  <si>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</si>
  <si>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</si>
  <si>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</si>
  <si>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</si>
  <si>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</si>
  <si>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</si>
  <si>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</si>
  <si>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</si>
  <si>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</si>
  <si>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</si>
  <si>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</si>
  <si>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</si>
  <si>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</si>
  <si>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</si>
  <si>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</si>
  <si>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</si>
  <si>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</si>
  <si>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</si>
  <si>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</si>
  <si>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</si>
  <si>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</si>
  <si>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</si>
  <si>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</si>
  <si>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</si>
  <si>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</si>
  <si>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</si>
  <si>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</si>
  <si>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</si>
  <si>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</si>
  <si>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</si>
  <si>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</si>
  <si>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</si>
  <si>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</si>
  <si>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</si>
  <si>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</si>
  <si>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</si>
  <si>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</si>
  <si>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</si>
  <si>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</si>
  <si>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</si>
  <si>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</si>
  <si>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</si>
  <si>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</si>
  <si>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</si>
  <si>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</si>
  <si>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</si>
  <si>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</si>
  <si>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</si>
  <si>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</si>
  <si>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</si>
  <si>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</si>
  <si>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</si>
  <si>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</si>
  <si>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</si>
  <si>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</si>
  <si>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</si>
  <si>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</si>
  <si>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</si>
  <si>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</si>
  <si>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</si>
  <si>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</si>
  <si>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</si>
  <si>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</si>
  <si>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</si>
  <si>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</si>
  <si>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</si>
  <si>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</si>
  <si>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</si>
  <si>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</si>
  <si>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</si>
  <si>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</si>
  <si>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</si>
  <si>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</si>
  <si>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</si>
  <si>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</si>
  <si>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</si>
  <si>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</si>
  <si>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</si>
  <si>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</si>
  <si>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</si>
  <si>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</si>
  <si>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</si>
  <si>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</si>
  <si>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</si>
  <si>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</si>
  <si>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</si>
  <si>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</si>
  <si>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</si>
  <si>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</si>
  <si>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</si>
  <si>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</si>
  <si>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</si>
  <si>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</si>
  <si>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</si>
  <si>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</si>
  <si>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</si>
  <si>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</si>
  <si>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</si>
  <si>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</si>
  <si>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</si>
  <si>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</si>
  <si>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</si>
  <si>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</si>
  <si>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</si>
  <si>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</si>
  <si>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</si>
  <si>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</si>
  <si>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</si>
  <si>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</si>
  <si>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</si>
  <si>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</si>
  <si>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</si>
  <si>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</si>
  <si>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</si>
  <si>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</si>
  <si>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</si>
  <si>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</si>
  <si>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</si>
  <si>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</si>
  <si>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</si>
  <si>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</si>
  <si>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</si>
  <si>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</si>
  <si>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</si>
  <si>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</si>
  <si>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</si>
  <si>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</si>
  <si>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</si>
  <si>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</si>
  <si>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</si>
  <si>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</si>
  <si>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</si>
  <si>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</si>
  <si>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</si>
  <si>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</si>
  <si>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</si>
  <si>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</si>
  <si>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</si>
  <si>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</si>
  <si>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</si>
  <si>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</si>
  <si>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</si>
  <si>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</si>
  <si>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</si>
  <si>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</si>
  <si>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</si>
  <si>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</si>
  <si>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</si>
  <si>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</si>
  <si>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</si>
  <si>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</si>
  <si>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</si>
  <si>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</si>
  <si>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</si>
  <si>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</si>
  <si>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</si>
  <si>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</si>
  <si>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</si>
  <si>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</si>
  <si>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</si>
  <si>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</si>
  <si>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</si>
  <si>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</si>
  <si>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</si>
  <si>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</si>
  <si>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</si>
  <si>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</si>
  <si>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</si>
  <si>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</si>
  <si>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</si>
  <si>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</si>
  <si>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</si>
  <si>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</si>
  <si>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</si>
  <si>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</si>
  <si>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</si>
  <si>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</si>
  <si>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</si>
  <si>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</si>
  <si>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</si>
  <si>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</si>
  <si>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</si>
  <si>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</si>
  <si>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</si>
  <si>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</si>
  <si>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</si>
  <si>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</si>
  <si>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</si>
  <si>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</si>
  <si>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</si>
  <si>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</si>
  <si>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</si>
  <si>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</si>
  <si>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</si>
  <si>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</si>
  <si>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</si>
  <si>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</si>
  <si>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</si>
  <si>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</si>
  <si>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</si>
  <si>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</si>
  <si>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</si>
  <si>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</si>
  <si>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</si>
  <si>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</si>
  <si>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</si>
  <si>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</si>
  <si>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</si>
  <si>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</si>
  <si>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</si>
  <si>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</si>
  <si>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</si>
  <si>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</si>
  <si>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</si>
  <si>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</si>
  <si>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</si>
  <si>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</si>
  <si>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</si>
  <si>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</si>
  <si>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</si>
  <si>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</si>
  <si>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</si>
  <si>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</si>
  <si>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</si>
  <si>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</si>
  <si>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</si>
  <si>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</si>
  <si>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</si>
  <si>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</si>
  <si>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</si>
  <si>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</si>
  <si>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</si>
  <si>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</si>
  <si>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</si>
  <si>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</si>
  <si>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</si>
  <si>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</si>
  <si>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</si>
  <si>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</si>
  <si>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</si>
  <si>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</si>
  <si>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</si>
  <si>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</si>
  <si>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</si>
  <si>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</si>
  <si>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</si>
  <si>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</si>
  <si>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</si>
  <si>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</si>
  <si>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</si>
  <si>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</si>
  <si>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</si>
  <si>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</si>
  <si>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</si>
  <si>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</si>
  <si>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</si>
  <si>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</si>
  <si>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</si>
  <si>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</si>
  <si>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</si>
  <si>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</si>
  <si>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</si>
  <si>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</si>
  <si>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</si>
  <si>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</si>
  <si>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</si>
  <si>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</si>
  <si>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</si>
  <si>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</si>
  <si>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</si>
  <si>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</si>
  <si>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</si>
  <si>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</si>
  <si>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</si>
  <si>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</si>
  <si>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</si>
  <si>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</si>
  <si>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</si>
  <si>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</si>
  <si>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</si>
  <si>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</si>
  <si>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</si>
  <si>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</si>
  <si>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</si>
  <si>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</si>
  <si>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</si>
  <si>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</si>
  <si>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</si>
  <si>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</si>
  <si>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</si>
  <si>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</si>
  <si>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</si>
  <si>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</si>
  <si>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</si>
  <si>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</si>
  <si>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</si>
  <si>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</si>
  <si>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</si>
  <si>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</si>
  <si>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</si>
  <si>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</si>
  <si>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</si>
  <si>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</si>
  <si>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</si>
  <si>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</si>
  <si>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</si>
  <si>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</si>
  <si>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</si>
  <si>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</si>
  <si>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</si>
  <si>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</si>
  <si>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</si>
  <si>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</si>
  <si>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</si>
  <si>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</si>
  <si>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</si>
  <si>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</si>
  <si>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</si>
  <si>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</si>
  <si>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</si>
  <si>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</si>
  <si>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</si>
  <si>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</si>
  <si>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</si>
  <si>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</si>
  <si>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</si>
  <si>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</si>
  <si>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</si>
  <si>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</si>
  <si>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</si>
  <si>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</si>
  <si>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</si>
  <si>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</si>
  <si>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</si>
  <si>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</si>
  <si>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</si>
  <si>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</si>
  <si>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</si>
  <si>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</si>
  <si>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</si>
  <si>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</si>
  <si>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</si>
  <si>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</si>
  <si>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</si>
  <si>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</si>
  <si>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</si>
  <si>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</si>
  <si>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</si>
  <si>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</si>
  <si>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</si>
  <si>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</si>
  <si>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</si>
  <si>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</si>
  <si>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</si>
  <si>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</si>
  <si>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</si>
  <si>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</si>
  <si>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</si>
  <si>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</si>
  <si>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</si>
  <si>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</si>
  <si>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</si>
  <si>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</si>
  <si>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</si>
  <si>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</si>
  <si>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</si>
  <si>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</si>
  <si>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</si>
  <si>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</si>
  <si>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</si>
  <si>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</si>
  <si>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</si>
  <si>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</si>
  <si>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</si>
  <si>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</si>
  <si>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</si>
  <si>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</si>
  <si>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</si>
  <si>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</si>
  <si>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</si>
  <si>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</si>
  <si>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</si>
  <si>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</si>
  <si>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</si>
  <si>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</si>
  <si>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</si>
  <si>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</si>
  <si>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</si>
  <si>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</si>
  <si>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</si>
  <si>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</si>
  <si>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</si>
  <si>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</si>
  <si>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</si>
  <si>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</si>
  <si>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</si>
  <si>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</si>
  <si>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</si>
  <si>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</si>
  <si>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</si>
  <si>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</si>
  <si>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</si>
  <si>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</si>
  <si>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</si>
  <si>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</si>
  <si>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</si>
  <si>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</si>
  <si>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</si>
  <si>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</si>
  <si>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</si>
  <si>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</si>
  <si>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</si>
  <si>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</si>
  <si>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</si>
  <si>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</si>
  <si>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</si>
  <si>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</si>
  <si>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</si>
  <si>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</si>
  <si>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</si>
  <si>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</si>
  <si>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</si>
  <si>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</si>
  <si>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</si>
  <si>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</si>
  <si>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</si>
  <si>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</si>
  <si>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</si>
  <si>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</si>
  <si>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</si>
  <si>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</si>
  <si>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</si>
  <si>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</si>
  <si>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</si>
  <si>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</si>
  <si>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</si>
  <si>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</si>
  <si>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</si>
  <si>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</si>
  <si>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</si>
  <si>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</si>
  <si>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</si>
  <si>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</si>
  <si>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</si>
  <si>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</si>
  <si>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</si>
  <si>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</si>
  <si>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</si>
  <si>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</si>
  <si>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</si>
  <si>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</si>
  <si>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</si>
  <si>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</si>
  <si>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</si>
  <si>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</si>
  <si>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</si>
  <si>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</si>
  <si>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</si>
  <si>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</si>
  <si>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</si>
  <si>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</si>
  <si>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</si>
  <si>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</si>
  <si>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</si>
  <si>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</si>
  <si>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</si>
  <si>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</si>
  <si>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</si>
  <si>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</si>
  <si>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</si>
  <si>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</si>
  <si>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</si>
  <si>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</si>
  <si>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</si>
  <si>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</si>
  <si>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</si>
  <si>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</si>
  <si>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</si>
  <si>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</si>
  <si>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</si>
  <si>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</si>
  <si>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</si>
  <si>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</si>
  <si>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</si>
  <si>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</si>
  <si>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</si>
  <si>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</si>
  <si>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</si>
  <si>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</si>
  <si>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</si>
  <si>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</si>
  <si>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</si>
  <si>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</si>
  <si>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</si>
  <si>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</si>
  <si>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</si>
  <si>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</si>
  <si>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</si>
  <si>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</si>
  <si>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</si>
  <si>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</si>
  <si>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</si>
  <si>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</si>
  <si>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</si>
  <si>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</si>
  <si>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</si>
  <si>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</si>
  <si>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</si>
  <si>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</si>
  <si>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</si>
  <si>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</si>
  <si>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</si>
  <si>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</si>
  <si>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</si>
  <si>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</si>
  <si>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</si>
  <si>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</si>
  <si>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</si>
  <si>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</si>
  <si>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</si>
  <si>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</si>
  <si>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</si>
  <si>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</si>
  <si>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</si>
  <si>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</si>
  <si>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</si>
  <si>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</si>
  <si>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</si>
  <si>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</si>
  <si>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</si>
  <si>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</si>
  <si>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</si>
  <si>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</si>
  <si>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</si>
  <si>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</si>
  <si>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</si>
  <si>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</si>
  <si>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</si>
  <si>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</si>
  <si>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</si>
  <si>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</si>
  <si>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</si>
  <si>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</si>
  <si>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</si>
  <si>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</si>
  <si>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</si>
  <si>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</si>
  <si>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</si>
  <si>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</si>
  <si>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</si>
  <si>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</si>
  <si>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</si>
  <si>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</si>
  <si>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</si>
  <si>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</si>
  <si>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</si>
  <si>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</si>
  <si>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</si>
  <si>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</si>
  <si>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</si>
  <si>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</si>
  <si>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</si>
  <si>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</si>
  <si>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</si>
  <si>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</si>
  <si>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</si>
  <si>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</si>
  <si>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</si>
  <si>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</si>
  <si>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</si>
  <si>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</si>
  <si>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</si>
  <si>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</si>
  <si>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</si>
  <si>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</si>
  <si>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</si>
  <si>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</si>
  <si>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</si>
  <si>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</si>
  <si>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</si>
  <si>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</si>
  <si>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</si>
  <si>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</si>
  <si>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</si>
  <si>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</si>
  <si>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</si>
  <si>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</si>
  <si>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</si>
  <si>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</si>
  <si>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</si>
  <si>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</si>
  <si>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</si>
  <si>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</si>
  <si>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</si>
  <si>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</si>
  <si>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</si>
  <si>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</si>
  <si>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</si>
  <si>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</si>
  <si>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</si>
  <si>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</si>
  <si>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</si>
  <si>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</si>
  <si>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</si>
  <si>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</si>
  <si>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</si>
  <si>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</si>
  <si>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</si>
  <si>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</si>
  <si>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</si>
  <si>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</si>
  <si>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</si>
  <si>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</si>
  <si>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</si>
  <si>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</si>
  <si>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</si>
  <si>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</si>
  <si>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</si>
  <si>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</si>
  <si>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</si>
  <si>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</si>
  <si>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</si>
  <si>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</si>
  <si>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</si>
  <si>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</si>
  <si>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</si>
  <si>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</si>
  <si>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</si>
  <si>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</si>
  <si>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</si>
  <si>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</si>
  <si>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</si>
  <si>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</si>
  <si>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</si>
  <si>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</si>
  <si>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</si>
  <si>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</si>
  <si>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</si>
  <si>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</si>
  <si>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</si>
  <si>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</si>
  <si>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</si>
  <si>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</si>
  <si>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</si>
  <si>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</si>
  <si>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</si>
  <si>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</si>
  <si>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</si>
  <si>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</si>
  <si>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</si>
  <si>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</si>
  <si>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</si>
  <si>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</si>
  <si>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</si>
  <si>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</si>
  <si>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</si>
  <si>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</si>
  <si>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</si>
  <si>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</si>
  <si>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</si>
  <si>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</si>
  <si>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</si>
  <si>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</si>
  <si>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</si>
  <si>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</si>
  <si>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</si>
  <si>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</si>
  <si>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</si>
  <si>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</si>
  <si>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</si>
  <si>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</si>
  <si>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</si>
  <si>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</si>
  <si>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</si>
  <si>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</si>
  <si>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</si>
  <si>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</si>
  <si>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</si>
  <si>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</si>
  <si>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</si>
  <si>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</si>
  <si>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</si>
  <si>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</si>
  <si>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</si>
  <si>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</si>
  <si>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</si>
  <si>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</si>
  <si>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</si>
  <si>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</si>
  <si>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</si>
  <si>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</si>
  <si>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</si>
  <si>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</si>
  <si>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</si>
  <si>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</si>
  <si>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</si>
  <si>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</si>
  <si>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</si>
  <si>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</si>
  <si>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</si>
  <si>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</si>
  <si>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</si>
  <si>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</si>
  <si>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</si>
  <si>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</si>
  <si>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</si>
  <si>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</si>
  <si>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</si>
  <si>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</si>
  <si>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</si>
  <si>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</si>
  <si>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</si>
  <si>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</si>
  <si>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</si>
  <si>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</si>
  <si>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</si>
  <si>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</si>
  <si>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</si>
  <si>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</si>
  <si>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</si>
  <si>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</si>
  <si>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</si>
  <si>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</si>
  <si>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</si>
  <si>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</si>
  <si>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</si>
  <si>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</si>
  <si>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</si>
  <si>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</si>
  <si>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</si>
  <si>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</si>
  <si>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</si>
  <si>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</si>
  <si>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</si>
  <si>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</si>
  <si>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</si>
  <si>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</si>
  <si>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</si>
  <si>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</si>
  <si>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</si>
  <si>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</si>
  <si>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</si>
  <si>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</si>
  <si>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</si>
  <si>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</si>
  <si>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</si>
  <si>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</si>
  <si>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</si>
  <si>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</si>
  <si>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</si>
  <si>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</si>
  <si>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</si>
  <si>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</si>
  <si>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</si>
  <si>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</si>
  <si>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</si>
  <si>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</si>
  <si>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</si>
  <si>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</si>
  <si>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</si>
  <si>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</si>
  <si>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</si>
  <si>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</si>
  <si>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</si>
  <si>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</si>
  <si>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</si>
  <si>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</si>
  <si>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</si>
  <si>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</si>
  <si>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</si>
  <si>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</si>
  <si>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</si>
  <si>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</si>
  <si>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</si>
  <si>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</si>
  <si>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</si>
  <si>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</si>
  <si>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</si>
  <si>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</si>
  <si>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</si>
  <si>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</si>
  <si>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</si>
  <si>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</si>
  <si>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</si>
  <si>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</si>
  <si>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</si>
  <si>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</si>
  <si>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</si>
  <si>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</si>
  <si>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</si>
  <si>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</si>
  <si>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</si>
  <si>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</si>
  <si>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</si>
  <si>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</si>
  <si>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</si>
  <si>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</si>
  <si>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</si>
  <si>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</si>
  <si>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</si>
  <si>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</si>
  <si>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</si>
  <si>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</si>
  <si>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</si>
  <si>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</si>
  <si>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</si>
  <si>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</si>
  <si>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</si>
  <si>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</si>
  <si>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</si>
  <si>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</si>
  <si>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</si>
  <si>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</si>
  <si>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</si>
  <si>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</si>
  <si>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</si>
  <si>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</si>
  <si>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</si>
  <si>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</si>
  <si>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</si>
  <si>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</si>
  <si>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</si>
  <si>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</si>
  <si>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</si>
  <si>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</si>
  <si>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</si>
  <si>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</si>
  <si>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</si>
  <si>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</si>
  <si>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</si>
  <si>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</si>
  <si>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</si>
  <si>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</si>
  <si>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</si>
  <si>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</si>
  <si>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</si>
  <si>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</si>
  <si>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</si>
  <si>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</si>
  <si>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</si>
  <si>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</si>
  <si>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</si>
  <si>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</si>
  <si>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</si>
  <si>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</si>
  <si>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</si>
  <si>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</si>
  <si>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</si>
  <si>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</si>
  <si>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</si>
  <si>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</si>
  <si>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</si>
  <si>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</si>
  <si>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</si>
  <si>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</si>
  <si>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</si>
  <si>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</si>
  <si>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</si>
  <si>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</si>
  <si>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</si>
  <si>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</si>
  <si>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</si>
  <si>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</si>
  <si>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</si>
  <si>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</si>
  <si>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</si>
  <si>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</si>
  <si>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</si>
  <si>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</si>
  <si>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</si>
  <si>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</si>
  <si>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</si>
  <si>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</si>
  <si>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</si>
  <si>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</si>
  <si>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</si>
  <si>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</si>
  <si>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</si>
  <si>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</si>
  <si>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</si>
  <si>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</si>
  <si>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</si>
  <si>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</si>
  <si>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</si>
  <si>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</si>
  <si>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</si>
  <si>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</si>
  <si>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</si>
  <si>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</si>
  <si>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</si>
  <si>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</si>
  <si>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</si>
  <si>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</si>
  <si>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</si>
  <si>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</si>
  <si>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</si>
  <si>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</si>
  <si>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</si>
  <si>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</si>
  <si>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</si>
  <si>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</si>
  <si>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</si>
  <si>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</si>
  <si>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</si>
  <si>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</si>
  <si>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</si>
  <si>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</si>
  <si>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</si>
  <si>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</si>
  <si>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</si>
  <si>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</si>
  <si>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</si>
  <si>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</si>
  <si>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</si>
  <si>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</si>
  <si>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</si>
  <si>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</si>
  <si>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</si>
  <si>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</si>
  <si>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</si>
  <si>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</si>
  <si>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</si>
  <si>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</si>
  <si>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</si>
  <si>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</si>
  <si>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</si>
  <si>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</si>
  <si>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</si>
  <si>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</si>
  <si>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</si>
  <si>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</si>
  <si>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</si>
  <si>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</si>
  <si>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</si>
  <si>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</si>
  <si>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</si>
  <si>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</si>
  <si>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</si>
  <si>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</si>
  <si>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</si>
  <si>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</si>
  <si>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</si>
  <si>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</si>
  <si>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</si>
  <si>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</si>
  <si>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</si>
  <si>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</si>
  <si>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</si>
  <si>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</si>
  <si>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</si>
  <si>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</si>
  <si>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</si>
  <si>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</si>
  <si>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</si>
  <si>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</si>
  <si>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</si>
  <si>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</si>
  <si>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</si>
  <si>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</si>
  <si>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</si>
  <si>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</si>
  <si>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</si>
  <si>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</si>
  <si>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</si>
  <si>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</si>
  <si>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</si>
  <si>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</si>
  <si>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</si>
  <si>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</si>
  <si>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</si>
  <si>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</si>
  <si>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</si>
  <si>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</si>
  <si>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</si>
  <si>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</si>
  <si>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</si>
  <si>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</si>
  <si>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</si>
  <si>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</si>
  <si>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</si>
  <si>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</si>
  <si>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</si>
  <si>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</si>
  <si>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</si>
  <si>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</si>
  <si>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</si>
  <si>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</si>
  <si>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</si>
  <si>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</si>
  <si>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</si>
  <si>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</si>
  <si>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</si>
  <si>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</si>
  <si>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</si>
  <si>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</si>
  <si>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</si>
  <si>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</si>
  <si>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</si>
  <si>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</si>
  <si>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</si>
  <si>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</si>
  <si>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</si>
  <si>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</si>
  <si>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</si>
  <si>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</si>
  <si>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</si>
  <si>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</si>
  <si>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</si>
  <si>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</si>
  <si>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</si>
  <si>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</si>
  <si>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</si>
  <si>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</si>
  <si>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</si>
  <si>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</si>
  <si>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</si>
  <si>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</si>
  <si>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</si>
  <si>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</si>
  <si>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</si>
  <si>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</si>
  <si>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</si>
  <si>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</si>
  <si>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</si>
  <si>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</si>
  <si>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</si>
  <si>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</si>
  <si>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</si>
  <si>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</si>
  <si>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</si>
  <si>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</si>
  <si>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</si>
  <si>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</si>
  <si>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</si>
  <si>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</si>
  <si>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</si>
  <si>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</si>
  <si>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</si>
  <si>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</si>
  <si>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</si>
  <si>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</si>
  <si>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</si>
  <si>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</si>
  <si>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</si>
  <si>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</si>
  <si>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</si>
  <si>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</si>
  <si>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</si>
  <si>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</si>
  <si>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</si>
  <si>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</si>
  <si>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</si>
  <si>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</si>
  <si>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</si>
  <si>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</si>
  <si>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</si>
  <si>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</si>
  <si>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</si>
  <si>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</si>
  <si>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</si>
  <si>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</si>
  <si>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</si>
  <si>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</si>
  <si>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</si>
  <si>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</si>
  <si>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</si>
  <si>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</si>
  <si>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</si>
  <si>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</si>
  <si>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</si>
  <si>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</si>
  <si>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</si>
  <si>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</si>
  <si>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</si>
  <si>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</si>
  <si>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</si>
  <si>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</si>
  <si>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</si>
  <si>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</si>
  <si>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</si>
  <si>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</si>
  <si>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</si>
  <si>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</si>
  <si>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</si>
  <si>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</si>
  <si>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</si>
  <si>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</si>
  <si>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</si>
  <si>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</si>
  <si>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</si>
  <si>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</si>
  <si>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</si>
  <si>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</si>
  <si>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</si>
  <si>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</si>
  <si>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</si>
  <si>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</si>
  <si>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</si>
  <si>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</si>
  <si>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</si>
  <si>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</si>
  <si>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</si>
  <si>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</si>
  <si>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</si>
  <si>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</si>
  <si>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</si>
  <si>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</si>
  <si>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</si>
  <si>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</si>
  <si>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</si>
  <si>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</si>
  <si>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</si>
  <si>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</si>
  <si>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</si>
  <si>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</si>
  <si>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</si>
  <si>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</si>
  <si>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</si>
  <si>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</si>
  <si>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</si>
  <si>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</si>
  <si>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</si>
  <si>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</si>
  <si>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</si>
  <si>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</si>
  <si>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</si>
  <si>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</si>
  <si>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</si>
  <si>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</si>
  <si>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</si>
  <si>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</si>
  <si>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</si>
  <si>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</si>
  <si>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</si>
  <si>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</si>
  <si>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</si>
  <si>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</si>
  <si>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</si>
  <si>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</si>
  <si>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</si>
  <si>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</si>
  <si>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</si>
  <si>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</si>
  <si>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</si>
  <si>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</si>
  <si>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</si>
  <si>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</si>
  <si>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</si>
  <si>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</si>
  <si>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</si>
  <si>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</si>
  <si>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</si>
  <si>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</si>
  <si>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</si>
  <si>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</si>
  <si>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</si>
  <si>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</si>
  <si>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</si>
  <si>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</si>
  <si>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</si>
  <si>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</si>
  <si>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</si>
  <si>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</si>
  <si>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</si>
  <si>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</si>
  <si>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</si>
  <si>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</si>
  <si>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</si>
  <si>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</si>
  <si>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</si>
  <si>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</si>
  <si>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</si>
  <si>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</si>
  <si>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</si>
  <si>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</si>
  <si>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</si>
  <si>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</si>
  <si>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</si>
  <si>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</si>
  <si>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</si>
  <si>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</si>
  <si>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</si>
  <si>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</si>
  <si>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</si>
  <si>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</si>
  <si>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</si>
  <si>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</si>
  <si>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</si>
  <si>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</si>
  <si>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</si>
  <si>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</si>
  <si>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</si>
  <si>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</si>
  <si>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</si>
  <si>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</si>
  <si>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</si>
  <si>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</si>
  <si>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</si>
  <si>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</si>
  <si>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</si>
  <si>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</si>
  <si>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</si>
  <si>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</si>
  <si>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</si>
  <si>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</si>
  <si>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</si>
  <si>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</si>
  <si>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</si>
  <si>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</si>
  <si>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</si>
  <si>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</si>
  <si>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</si>
  <si>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</si>
  <si>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</si>
  <si>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</si>
  <si>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</si>
  <si>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</si>
  <si>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</si>
  <si>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</si>
  <si>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</si>
  <si>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</si>
  <si>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</si>
  <si>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</si>
  <si>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</si>
  <si>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</si>
  <si>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</si>
  <si>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</si>
  <si>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</si>
  <si>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</si>
  <si>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</si>
  <si>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</si>
  <si>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</si>
  <si>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</si>
  <si>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</si>
  <si>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</si>
  <si>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</si>
  <si>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</si>
  <si>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</si>
  <si>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</si>
  <si>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</si>
  <si>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</si>
  <si>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</si>
  <si>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</si>
  <si>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</si>
  <si>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</si>
  <si>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</si>
  <si>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</si>
  <si>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</si>
  <si>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</si>
  <si>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</si>
  <si>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</si>
  <si>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</si>
  <si>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</si>
  <si>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</si>
  <si>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</si>
  <si>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</si>
  <si>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</si>
  <si>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</si>
  <si>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</si>
  <si>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</si>
  <si>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</si>
  <si>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</si>
  <si>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</si>
  <si>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</si>
  <si>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</si>
  <si>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</si>
  <si>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</si>
  <si>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</si>
  <si>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</si>
  <si>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</si>
  <si>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</si>
  <si>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</si>
  <si>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</si>
  <si>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</si>
  <si>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</si>
  <si>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</si>
  <si>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</si>
  <si>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</si>
  <si>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</si>
  <si>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</si>
  <si>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</si>
  <si>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</si>
  <si>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</si>
  <si>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</si>
  <si>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</si>
  <si>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</si>
  <si>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</si>
  <si>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</si>
  <si>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</si>
  <si>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</si>
  <si>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</si>
  <si>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</si>
  <si>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</si>
  <si>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</si>
  <si>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</si>
  <si>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</si>
  <si>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</si>
  <si>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</si>
  <si>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</si>
  <si>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</si>
  <si>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</si>
  <si>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</si>
  <si>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</si>
  <si>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</si>
  <si>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</si>
  <si>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</si>
  <si>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</si>
  <si>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</si>
  <si>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</si>
  <si>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</si>
  <si>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</si>
  <si>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</si>
  <si>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</si>
  <si>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</si>
  <si>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</si>
  <si>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</si>
  <si>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</si>
  <si>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</si>
  <si>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</si>
  <si>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</si>
  <si>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</si>
  <si>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</si>
  <si>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</si>
  <si>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</si>
  <si>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</si>
  <si>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</si>
  <si>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</si>
  <si>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</si>
  <si>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</si>
  <si>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</si>
  <si>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</si>
  <si>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</si>
  <si>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</si>
  <si>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</si>
  <si>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</si>
  <si>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</si>
  <si>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</si>
  <si>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</si>
  <si>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</si>
  <si>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</si>
  <si>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</si>
  <si>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</si>
  <si>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</si>
  <si>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</si>
  <si>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</si>
  <si>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</si>
  <si>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</si>
  <si>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</si>
  <si>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</si>
  <si>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</si>
  <si>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</si>
  <si>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</si>
  <si>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</si>
  <si>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</si>
  <si>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</si>
  <si>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</si>
  <si>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</si>
  <si>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</si>
  <si>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</si>
  <si>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</si>
  <si>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</si>
  <si>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</si>
  <si>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</si>
  <si>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</si>
  <si>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</si>
  <si>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</si>
  <si>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</si>
  <si>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</si>
  <si>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</si>
  <si>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</si>
  <si>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</si>
  <si>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</si>
  <si>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</si>
  <si>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</si>
  <si>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</si>
  <si>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</si>
  <si>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</si>
  <si>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</si>
  <si>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</si>
  <si>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</si>
  <si>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</si>
  <si>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</si>
  <si>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</si>
  <si>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</si>
  <si>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</si>
  <si>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</si>
  <si>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</si>
  <si>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</si>
  <si>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</si>
  <si>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</si>
  <si>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</si>
  <si>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</si>
  <si>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</si>
  <si>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</si>
  <si>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</si>
  <si>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</si>
  <si>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</si>
  <si>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</si>
  <si>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</si>
  <si>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</si>
  <si>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</si>
  <si>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</si>
  <si>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</si>
  <si>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</si>
  <si>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</si>
  <si>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</si>
  <si>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</si>
  <si>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</si>
  <si>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</si>
  <si>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</si>
  <si>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</si>
  <si>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</si>
  <si>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</si>
  <si>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</si>
  <si>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</si>
  <si>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</si>
  <si>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</si>
  <si>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</si>
  <si>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</si>
  <si>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</si>
  <si>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</si>
  <si>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</si>
  <si>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</si>
  <si>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</si>
  <si>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</si>
  <si>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</si>
  <si>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</si>
  <si>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</si>
  <si>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</si>
  <si>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</si>
  <si>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</si>
  <si>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</si>
  <si>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</si>
  <si>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</si>
  <si>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</si>
  <si>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</si>
  <si>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</si>
  <si>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</si>
  <si>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</si>
  <si>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</si>
  <si>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</si>
  <si>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</si>
  <si>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</si>
  <si>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</si>
  <si>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</si>
  <si>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</si>
  <si>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</si>
  <si>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</si>
  <si>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</si>
  <si>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</si>
  <si>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</si>
  <si>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</si>
  <si>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</si>
  <si>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</si>
  <si>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</si>
  <si>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</si>
  <si>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</si>
  <si>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</si>
  <si>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</si>
  <si>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</si>
  <si>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</si>
  <si>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</si>
  <si>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</si>
  <si>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</si>
  <si>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</si>
  <si>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</si>
  <si>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</si>
  <si>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</si>
  <si>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</si>
  <si>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</si>
  <si>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</si>
  <si>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</si>
  <si>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</si>
  <si>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</si>
  <si>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</si>
  <si>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</si>
  <si>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</si>
  <si>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</si>
  <si>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</si>
  <si>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</si>
  <si>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</si>
  <si>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</si>
  <si>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</si>
  <si>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</si>
  <si>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</si>
  <si>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</si>
  <si>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</si>
  <si>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</si>
  <si>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</si>
  <si>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</si>
  <si>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</si>
  <si>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</si>
  <si>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</si>
  <si>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</si>
  <si>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</si>
  <si>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</si>
  <si>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</si>
  <si>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</si>
  <si>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</si>
  <si>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</si>
  <si>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</si>
  <si>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</si>
  <si>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</si>
  <si>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</si>
  <si>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</si>
  <si>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</si>
  <si>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</si>
  <si>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</si>
  <si>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</si>
  <si>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</si>
  <si>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</si>
  <si>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</si>
  <si>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</si>
  <si>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</si>
  <si>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</si>
  <si>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</si>
  <si>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</si>
  <si>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</si>
  <si>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</si>
  <si>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</si>
  <si>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</si>
  <si>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</si>
  <si>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</si>
  <si>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</si>
  <si>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</si>
  <si>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</si>
  <si>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</si>
  <si>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</si>
  <si>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</si>
  <si>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</si>
  <si>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</si>
  <si>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</si>
  <si>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</si>
  <si>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</si>
  <si>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</si>
  <si>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</si>
  <si>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</si>
  <si>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</si>
  <si>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</si>
  <si>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</si>
  <si>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</si>
  <si>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</si>
  <si>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</si>
  <si>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</si>
  <si>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</si>
  <si>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</si>
  <si>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</si>
  <si>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</si>
  <si>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</si>
  <si>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</si>
  <si>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</si>
  <si>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</si>
  <si>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</si>
  <si>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</si>
  <si>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</si>
  <si>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</si>
  <si>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</si>
  <si>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</si>
  <si>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</si>
  <si>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</si>
  <si>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</si>
  <si>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</si>
  <si>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</si>
  <si>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</si>
  <si>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</si>
  <si>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</si>
  <si>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</si>
  <si>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</si>
  <si>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</si>
  <si>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</si>
  <si>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</si>
  <si>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</si>
  <si>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</si>
  <si>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</si>
  <si>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</si>
  <si>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</si>
  <si>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</si>
  <si>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</si>
  <si>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</si>
  <si>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</si>
  <si>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</si>
  <si>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</si>
  <si>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</si>
  <si>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</si>
  <si>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</si>
  <si>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</si>
  <si>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</si>
  <si>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</si>
  <si>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</si>
  <si>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</si>
  <si>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</si>
  <si>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</si>
  <si>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</si>
  <si>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</si>
  <si>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</si>
  <si>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</si>
  <si>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</si>
  <si>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</si>
  <si>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</si>
  <si>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</si>
  <si>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</si>
  <si>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</si>
  <si>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</si>
  <si>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</si>
  <si>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</si>
  <si>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</si>
  <si>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</si>
  <si>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</si>
  <si>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</si>
  <si>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</si>
  <si>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</si>
  <si>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</si>
  <si>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</si>
  <si>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</si>
  <si>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</si>
  <si>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</si>
  <si>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</si>
  <si>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</si>
  <si>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</si>
  <si>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</si>
  <si>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</si>
  <si>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</si>
  <si>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</si>
  <si>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</si>
  <si>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</si>
  <si>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</si>
  <si>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</si>
  <si>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</si>
  <si>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</si>
  <si>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</si>
  <si>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</si>
  <si>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</si>
  <si>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</si>
  <si>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</si>
  <si>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</si>
  <si>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</si>
  <si>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</si>
  <si>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</si>
  <si>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</si>
  <si>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</si>
  <si>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</si>
  <si>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</si>
  <si>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</si>
  <si>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</si>
  <si>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</si>
  <si>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</si>
  <si>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</si>
  <si>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</si>
  <si>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</si>
  <si>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</si>
  <si>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</si>
  <si>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</si>
  <si>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</si>
  <si>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</si>
  <si>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</si>
  <si>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</si>
  <si>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</si>
  <si>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</si>
  <si>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</si>
  <si>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</si>
  <si>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</si>
  <si>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</si>
  <si>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</si>
  <si>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</si>
  <si>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</si>
  <si>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</si>
  <si>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</si>
  <si>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</si>
  <si>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</si>
  <si>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</si>
  <si>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</si>
  <si>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</si>
  <si>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</si>
  <si>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</si>
  <si>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</si>
  <si>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</si>
  <si>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</si>
  <si>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</si>
  <si>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</si>
  <si>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</si>
  <si>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</si>
  <si>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</si>
  <si>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</si>
  <si>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</si>
  <si>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</si>
  <si>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</si>
  <si>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</si>
  <si>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</si>
  <si>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</si>
  <si>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</si>
  <si>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</si>
  <si>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</si>
  <si>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</si>
  <si>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</si>
  <si>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</si>
  <si>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</si>
  <si>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</si>
  <si>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</si>
  <si>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</si>
  <si>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</si>
  <si>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</si>
  <si>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</si>
  <si>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</si>
  <si>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</si>
  <si>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</si>
  <si>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</si>
  <si>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</si>
  <si>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</si>
  <si>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</si>
  <si>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</si>
  <si>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</si>
  <si>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</si>
  <si>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</si>
  <si>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</si>
  <si>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</si>
  <si>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</si>
  <si>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</si>
  <si>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</si>
  <si>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</si>
  <si>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</si>
  <si>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</si>
  <si>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</si>
  <si>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</si>
  <si>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</si>
  <si>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</si>
  <si>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</si>
  <si>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</si>
  <si>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</si>
  <si>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</si>
  <si>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</si>
  <si>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</si>
  <si>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</si>
  <si>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</si>
  <si>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</si>
  <si>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</si>
  <si>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</si>
  <si>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</si>
  <si>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</si>
  <si>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</si>
  <si>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</si>
  <si>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</si>
  <si>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</si>
  <si>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</si>
  <si>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</si>
  <si>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</si>
  <si>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</si>
  <si>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</si>
  <si>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</si>
  <si>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</si>
  <si>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</si>
  <si>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</si>
  <si>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</si>
  <si>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</si>
  <si>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</si>
  <si>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</si>
  <si>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</si>
  <si>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</si>
  <si>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</si>
  <si>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</si>
  <si>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</si>
  <si>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</si>
  <si>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</si>
  <si>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</si>
  <si>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</si>
  <si>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</si>
  <si>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</si>
  <si>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</si>
  <si>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</si>
  <si>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</si>
  <si>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</si>
  <si>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</si>
  <si>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</si>
  <si>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</si>
  <si>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</si>
  <si>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</si>
  <si>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</si>
  <si>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</si>
  <si>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</si>
  <si>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</si>
  <si>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</si>
  <si>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</si>
  <si>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</si>
  <si>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</si>
  <si>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</si>
  <si>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</si>
  <si>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</si>
  <si>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</si>
  <si>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</si>
  <si>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</si>
  <si>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</si>
  <si>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</si>
  <si>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</si>
  <si>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</si>
  <si>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</si>
  <si>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</si>
  <si>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</si>
  <si>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</si>
  <si>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</si>
  <si>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</si>
  <si>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</si>
  <si>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</si>
  <si>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</si>
  <si>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</si>
  <si>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</si>
  <si>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</si>
  <si>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</si>
  <si>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</si>
  <si>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</si>
  <si>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</si>
  <si>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</si>
  <si>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</si>
  <si>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</si>
  <si>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</si>
  <si>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</si>
  <si>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</si>
  <si>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</si>
  <si>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</si>
  <si>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</si>
  <si>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</si>
  <si>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</si>
  <si>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</si>
  <si>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</si>
  <si>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</si>
  <si>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</si>
  <si>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</si>
  <si>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</si>
  <si>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</si>
  <si>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</si>
  <si>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</si>
  <si>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</si>
  <si>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</si>
  <si>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</si>
  <si>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</si>
  <si>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</si>
  <si>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</si>
  <si>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</si>
  <si>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</si>
  <si>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</si>
  <si>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</si>
  <si>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</si>
  <si>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</si>
  <si>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</si>
  <si>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</si>
  <si>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</si>
  <si>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</si>
  <si>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</si>
  <si>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</si>
  <si>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</si>
  <si>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</si>
  <si>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</si>
  <si>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</si>
  <si>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</si>
  <si>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</si>
  <si>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</si>
  <si>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</si>
  <si>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</si>
  <si>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</si>
  <si>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</si>
  <si>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</si>
  <si>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</si>
  <si>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</si>
  <si>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</si>
  <si>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</si>
  <si>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</si>
  <si>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</si>
  <si>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</si>
  <si>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</si>
  <si>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</si>
  <si>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</si>
  <si>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</si>
  <si>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</si>
  <si>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</si>
  <si>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</si>
  <si>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</si>
  <si>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</si>
  <si>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</si>
  <si>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</si>
  <si>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</si>
  <si>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</si>
  <si>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</si>
  <si>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</si>
  <si>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</si>
  <si>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</si>
  <si>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</si>
  <si>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</si>
  <si>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</si>
  <si>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</si>
  <si>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</si>
  <si>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</si>
  <si>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</si>
  <si>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</si>
  <si>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</si>
  <si>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</si>
  <si>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</si>
  <si>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</si>
  <si>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</si>
  <si>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</si>
  <si>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</si>
  <si>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</si>
  <si>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</si>
  <si>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</si>
  <si>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</si>
  <si>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</si>
  <si>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</si>
  <si>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</si>
  <si>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</si>
  <si>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</si>
  <si>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</si>
  <si>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</si>
  <si>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</si>
  <si>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</si>
  <si>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</si>
  <si>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</si>
  <si>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</si>
  <si>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</si>
  <si>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</si>
  <si>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</si>
  <si>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</si>
  <si>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</si>
  <si>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</si>
  <si>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</si>
  <si>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</si>
  <si>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</si>
  <si>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</si>
  <si>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</si>
  <si>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</si>
  <si>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</si>
  <si>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</si>
  <si>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</si>
  <si>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</si>
  <si>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</si>
  <si>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</si>
  <si>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</si>
  <si>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</si>
  <si>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</si>
  <si>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</si>
  <si>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</si>
  <si>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</si>
  <si>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</si>
  <si>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</si>
  <si>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</si>
  <si>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</si>
  <si>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</si>
  <si>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</si>
  <si>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</si>
  <si>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</si>
  <si>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</si>
  <si>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</si>
  <si>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</si>
  <si>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</si>
  <si>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</si>
  <si>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</si>
  <si>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</si>
  <si>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</si>
  <si>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</si>
  <si>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</si>
  <si>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</si>
  <si>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</si>
  <si>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</si>
  <si>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</si>
  <si>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</si>
  <si>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</si>
  <si>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</si>
  <si>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</si>
  <si>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</si>
  <si>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</si>
  <si>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</si>
  <si>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</si>
  <si>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</si>
  <si>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</si>
  <si>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</si>
  <si>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</si>
  <si>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</si>
  <si>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</si>
  <si>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</si>
  <si>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</si>
  <si>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</si>
  <si>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</si>
  <si>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</si>
  <si>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</si>
  <si>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</si>
  <si>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</si>
  <si>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</si>
  <si>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</si>
  <si>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</si>
  <si>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</si>
  <si>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</si>
  <si>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</si>
  <si>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</si>
  <si>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</si>
  <si>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</si>
  <si>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</si>
  <si>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</si>
  <si>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</si>
  <si>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</si>
  <si>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</si>
  <si>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</si>
  <si>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</si>
  <si>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</si>
  <si>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</si>
  <si>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</si>
  <si>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</si>
  <si>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</si>
  <si>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</si>
  <si>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</si>
  <si>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</si>
  <si>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</si>
  <si>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</si>
  <si>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</si>
  <si>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</si>
  <si>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</si>
  <si>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</si>
  <si>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</si>
  <si>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</si>
  <si>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</si>
  <si>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</si>
  <si>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</si>
  <si>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</si>
  <si>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</si>
  <si>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</si>
  <si>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</si>
  <si>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</si>
  <si>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</si>
  <si>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</si>
  <si>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</si>
  <si>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</si>
  <si>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</si>
  <si>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</si>
  <si>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</si>
  <si>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</si>
  <si>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</si>
  <si>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</si>
  <si>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</si>
  <si>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</si>
  <si>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</si>
  <si>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</si>
  <si>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</si>
  <si>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</si>
  <si>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</si>
  <si>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</si>
  <si>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</si>
  <si>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</si>
  <si>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</si>
  <si>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</si>
  <si>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</si>
  <si>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</si>
  <si>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</si>
  <si>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</si>
  <si>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</si>
  <si>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</si>
  <si>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</si>
  <si>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</si>
  <si>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</si>
  <si>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</si>
  <si>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</si>
  <si>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</si>
  <si>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</si>
  <si>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</si>
  <si>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</si>
  <si>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</si>
  <si>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</si>
  <si>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</si>
  <si>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</si>
  <si>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</si>
  <si>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</si>
  <si>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</si>
  <si>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</si>
  <si>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</si>
  <si>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</si>
  <si>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</si>
  <si>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</si>
  <si>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</si>
  <si>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</si>
  <si>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</si>
  <si>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</si>
  <si>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</si>
  <si>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</si>
  <si>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</si>
  <si>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</si>
  <si>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</si>
  <si>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</si>
  <si>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</si>
  <si>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</si>
  <si>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</si>
  <si>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</si>
  <si>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</si>
  <si>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</si>
  <si>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</si>
  <si>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</si>
  <si>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</si>
  <si>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</si>
  <si>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</si>
  <si>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</si>
  <si>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</si>
  <si>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</si>
  <si>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</si>
  <si>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</si>
  <si>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</si>
  <si>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</si>
  <si>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</si>
  <si>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</si>
  <si>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</si>
  <si>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</si>
  <si>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</si>
  <si>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</si>
  <si>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</si>
  <si>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</si>
  <si>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</si>
  <si>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</si>
  <si>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</si>
  <si>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</si>
  <si>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</si>
  <si>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</si>
  <si>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</si>
  <si>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</si>
  <si>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</si>
  <si>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</si>
  <si>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</si>
  <si>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</si>
  <si>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</si>
  <si>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</si>
  <si>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</si>
  <si>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</si>
  <si>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</si>
  <si>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</si>
  <si>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</si>
  <si>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</si>
  <si>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</si>
  <si>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</si>
  <si>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</si>
  <si>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</si>
  <si>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</si>
  <si>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</si>
  <si>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</si>
  <si>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</si>
  <si>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</si>
  <si>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</si>
  <si>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</si>
  <si>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</si>
  <si>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</si>
  <si>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</si>
  <si>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</si>
  <si>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</si>
  <si>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</si>
  <si>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</si>
  <si>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</si>
  <si>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</si>
  <si>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</si>
  <si>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</si>
  <si>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</si>
  <si>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</si>
  <si>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</si>
  <si>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</si>
  <si>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</si>
  <si>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</si>
  <si>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</si>
  <si>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</si>
  <si>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</si>
  <si>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</si>
  <si>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</si>
  <si>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</si>
  <si>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</si>
  <si>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</si>
  <si>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</si>
  <si>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</si>
  <si>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</si>
  <si>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</si>
  <si>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</si>
  <si>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</si>
  <si>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</si>
  <si>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</si>
  <si>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</si>
  <si>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</si>
  <si>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</si>
  <si>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</si>
  <si>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</si>
  <si>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</si>
  <si>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</si>
  <si>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</si>
  <si>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</si>
  <si>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</si>
  <si>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</si>
  <si>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</si>
  <si>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</si>
  <si>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</si>
  <si>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</si>
  <si>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</si>
  <si>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</si>
  <si>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</si>
  <si>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</si>
  <si>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</si>
  <si>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</si>
  <si>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</si>
  <si>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</si>
  <si>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</si>
  <si>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</si>
  <si>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</si>
  <si>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</si>
  <si>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</si>
  <si>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</si>
  <si>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</si>
  <si>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</si>
  <si>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</si>
  <si>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</si>
  <si>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</si>
  <si>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</si>
  <si>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</si>
  <si>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</si>
  <si>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</si>
  <si>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</si>
  <si>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</si>
  <si>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</si>
  <si>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</si>
  <si>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</si>
  <si>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</si>
  <si>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</si>
  <si>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</si>
  <si>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</si>
  <si>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</si>
  <si>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</si>
  <si>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</si>
  <si>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</si>
  <si>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</si>
  <si>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</si>
  <si>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</si>
  <si>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</si>
  <si>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</si>
  <si>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</si>
  <si>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</si>
  <si>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</si>
  <si>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</si>
  <si>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</si>
  <si>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</si>
  <si>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</si>
  <si>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</si>
  <si>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</si>
  <si>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</si>
  <si>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</si>
  <si>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</si>
  <si>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</si>
  <si>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</si>
  <si>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</si>
  <si>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</si>
  <si>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</si>
  <si>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</si>
  <si>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</si>
  <si>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</si>
  <si>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</si>
  <si>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</si>
  <si>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</si>
  <si>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</si>
  <si>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</si>
  <si>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</si>
  <si>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</si>
  <si>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</si>
  <si>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</si>
  <si>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</si>
  <si>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</si>
  <si>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</si>
  <si>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</si>
  <si>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</si>
  <si>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</si>
  <si>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</si>
  <si>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</si>
  <si>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</si>
  <si>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</si>
  <si>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</si>
  <si>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</si>
  <si>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</si>
  <si>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</si>
  <si>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</si>
  <si>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</si>
  <si>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</si>
  <si>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</si>
  <si>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</si>
  <si>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</si>
  <si>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</si>
  <si>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</si>
  <si>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</si>
  <si>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</si>
  <si>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</si>
  <si>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</si>
  <si>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</si>
  <si>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</si>
  <si>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</si>
  <si>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</si>
  <si>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</si>
  <si>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</si>
  <si>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</si>
  <si>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</si>
  <si>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</si>
  <si>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</si>
  <si>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</si>
  <si>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</si>
  <si>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</si>
  <si>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</si>
  <si>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</si>
  <si>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</si>
  <si>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</si>
  <si>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</si>
  <si>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</si>
  <si>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</si>
  <si>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</si>
  <si>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</si>
  <si>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</si>
  <si>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</si>
  <si>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</si>
  <si>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</si>
  <si>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</si>
  <si>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</si>
  <si>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</si>
  <si>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</si>
  <si>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</si>
  <si>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</si>
  <si>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</si>
  <si>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</si>
  <si>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</si>
  <si>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</si>
  <si>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</si>
  <si>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</si>
  <si>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</si>
  <si>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</si>
  <si>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</si>
  <si>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</si>
  <si>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</si>
  <si>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</si>
  <si>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</si>
  <si>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</si>
  <si>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</si>
  <si>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</si>
  <si>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</si>
  <si>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</si>
  <si>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</si>
  <si>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</si>
  <si>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</si>
  <si>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</si>
  <si>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</si>
  <si>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</si>
  <si>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</si>
  <si>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</si>
  <si>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</si>
  <si>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</si>
  <si>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</si>
  <si>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</si>
  <si>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</si>
  <si>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</si>
  <si>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</si>
  <si>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</si>
  <si>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</si>
  <si>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</si>
  <si>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</si>
  <si>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</si>
  <si>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</si>
  <si>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</si>
  <si>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</si>
  <si>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</si>
  <si>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</si>
  <si>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</si>
  <si>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</si>
  <si>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</si>
  <si>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</si>
  <si>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</si>
  <si>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</si>
  <si>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</si>
  <si>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</si>
  <si>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</si>
  <si>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</si>
  <si>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</si>
  <si>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</si>
  <si>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</si>
  <si>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</si>
  <si>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</si>
  <si>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</si>
  <si>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</si>
  <si>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</si>
  <si>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</si>
  <si>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</si>
  <si>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</si>
  <si>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</si>
  <si>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</si>
  <si>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</si>
  <si>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</si>
  <si>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</si>
  <si>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</si>
  <si>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</si>
  <si>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</si>
  <si>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</si>
  <si>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</si>
  <si>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</si>
  <si>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</si>
  <si>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</si>
  <si>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</si>
  <si>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</si>
  <si>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</si>
  <si>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</si>
  <si>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</si>
  <si>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</si>
  <si>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</si>
  <si>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</si>
  <si>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</si>
  <si>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</si>
  <si>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</si>
  <si>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</si>
  <si>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</si>
  <si>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</si>
  <si>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</si>
  <si>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</si>
  <si>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</si>
  <si>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</si>
  <si>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</si>
  <si>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</si>
  <si>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</si>
  <si>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</si>
  <si>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</si>
  <si>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</si>
  <si>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</si>
  <si>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</si>
  <si>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</si>
  <si>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</si>
  <si>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</si>
  <si>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</si>
  <si>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</si>
  <si>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</si>
  <si>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</si>
  <si>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</si>
  <si>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</si>
  <si>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</si>
  <si>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</si>
  <si>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</si>
  <si>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</si>
  <si>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</si>
  <si>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</si>
  <si>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</si>
  <si>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</si>
  <si>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</si>
  <si>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</si>
  <si>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</si>
  <si>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</si>
  <si>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</si>
  <si>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</si>
  <si>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</si>
  <si>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</si>
  <si>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</si>
  <si>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</si>
  <si>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</si>
  <si>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</si>
  <si>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</si>
  <si>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</si>
  <si>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</si>
  <si>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</si>
  <si>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</si>
  <si>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</si>
  <si>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</si>
  <si>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</si>
  <si>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</si>
  <si>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</si>
  <si>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</si>
  <si>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</si>
  <si>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</si>
  <si>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</si>
  <si>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</si>
  <si>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</si>
  <si>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</si>
  <si>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</si>
  <si>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</si>
  <si>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</si>
  <si>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</si>
  <si>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</si>
  <si>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</si>
  <si>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</si>
  <si>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</si>
  <si>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</si>
  <si>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</si>
  <si>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</si>
  <si>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</si>
  <si>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</si>
  <si>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</si>
  <si>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</si>
  <si>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</si>
  <si>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</si>
  <si>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</si>
  <si>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</si>
  <si>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</si>
  <si>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</si>
  <si>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</si>
  <si>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</si>
  <si>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</si>
  <si>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</si>
  <si>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</si>
  <si>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</si>
  <si>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</si>
  <si>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</si>
  <si>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</si>
  <si>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</si>
  <si>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</si>
  <si>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</si>
  <si>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</si>
  <si>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</si>
  <si>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</si>
  <si>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</si>
  <si>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</si>
  <si>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</si>
  <si>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</si>
  <si>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</si>
  <si>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</si>
  <si>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</si>
  <si>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</si>
  <si>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</si>
  <si>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</si>
  <si>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</si>
  <si>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</si>
  <si>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</si>
  <si>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</si>
  <si>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</si>
  <si>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</si>
  <si>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</si>
  <si>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</si>
  <si>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</si>
  <si>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</si>
  <si>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</si>
  <si>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</si>
  <si>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</si>
  <si>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</si>
  <si>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</si>
  <si>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</si>
  <si>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</si>
  <si>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</si>
  <si>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</si>
  <si>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</si>
  <si>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</si>
  <si>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</si>
  <si>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</si>
  <si>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</si>
  <si>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</si>
  <si>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</si>
  <si>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</si>
  <si>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</si>
  <si>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</si>
  <si>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</si>
  <si>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</si>
  <si>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</si>
  <si>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</si>
  <si>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</si>
  <si>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</si>
  <si>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</si>
  <si>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</si>
  <si>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</si>
  <si>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</si>
  <si>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</si>
  <si>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</si>
  <si>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</si>
  <si>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</si>
  <si>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</si>
  <si>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</si>
  <si>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</si>
  <si>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</si>
  <si>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</si>
  <si>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</si>
  <si>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</si>
  <si>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</si>
  <si>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</si>
  <si>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</si>
  <si>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</si>
  <si>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</si>
  <si>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</si>
  <si>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</si>
  <si>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</si>
  <si>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</si>
  <si>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</si>
  <si>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</si>
  <si>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</si>
  <si>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</si>
  <si>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</si>
  <si>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</si>
  <si>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</si>
  <si>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</si>
  <si>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</si>
  <si>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</si>
  <si>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</si>
  <si>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</si>
  <si>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</si>
  <si>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</si>
  <si>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</si>
  <si>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</si>
  <si>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</si>
  <si>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</si>
  <si>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</si>
  <si>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</si>
  <si>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</si>
  <si>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</si>
  <si>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</si>
  <si>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</si>
  <si>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</si>
  <si>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</si>
  <si>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</si>
  <si>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</si>
  <si>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</si>
  <si>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</si>
  <si>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</si>
  <si>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</si>
  <si>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</si>
  <si>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</si>
  <si>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</si>
  <si>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</si>
  <si>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</si>
  <si>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</si>
  <si>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</si>
  <si>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</si>
  <si>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</si>
  <si>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</si>
  <si>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</si>
  <si>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</si>
  <si>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</si>
  <si>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</si>
  <si>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</si>
  <si>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</si>
  <si>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</si>
  <si>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</si>
  <si>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</si>
  <si>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</si>
  <si>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</si>
  <si>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</si>
  <si>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</si>
  <si>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</si>
  <si>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</si>
  <si>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</si>
  <si>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</si>
  <si>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</si>
  <si>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</si>
  <si>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</si>
  <si>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</si>
  <si>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</si>
  <si>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</si>
  <si>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</si>
  <si>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</si>
  <si>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</si>
  <si>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</si>
  <si>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</si>
  <si>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</si>
  <si>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</si>
  <si>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</si>
  <si>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</si>
  <si>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</si>
  <si>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</si>
  <si>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</si>
  <si>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</si>
  <si>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</si>
  <si>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</si>
  <si>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</si>
  <si>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</si>
  <si>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</si>
  <si>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</si>
  <si>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</si>
  <si>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</si>
  <si>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</si>
  <si>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</si>
  <si>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</si>
  <si>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</si>
  <si>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</si>
  <si>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</si>
  <si>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</si>
  <si>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</si>
  <si>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</si>
  <si>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</si>
  <si>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</si>
  <si>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</si>
  <si>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</si>
  <si>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</si>
  <si>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</si>
  <si>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</si>
  <si>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</si>
  <si>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</si>
  <si>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</si>
  <si>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</si>
  <si>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</si>
  <si>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</si>
  <si>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</si>
  <si>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</si>
  <si>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</si>
  <si>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</si>
  <si>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</si>
  <si>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</si>
  <si>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</si>
  <si>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</si>
  <si>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</si>
  <si>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</si>
  <si>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</si>
  <si>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</si>
  <si>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</si>
  <si>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</si>
  <si>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</si>
  <si>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</si>
  <si>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</si>
  <si>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</si>
  <si>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</si>
  <si>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</si>
  <si>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</si>
  <si>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</si>
  <si>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</si>
  <si>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</si>
  <si>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</si>
  <si>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</si>
  <si>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</si>
  <si>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</si>
  <si>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</si>
  <si>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</si>
  <si>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</si>
  <si>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</si>
  <si>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</si>
  <si>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</si>
  <si>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</si>
  <si>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</si>
  <si>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</si>
  <si>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</si>
  <si>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</si>
  <si>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</si>
  <si>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</si>
  <si>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</si>
  <si>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</si>
  <si>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</si>
  <si>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</si>
  <si>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</si>
  <si>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</si>
  <si>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</si>
  <si>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</si>
  <si>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</si>
  <si>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</si>
  <si>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</si>
  <si>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</si>
  <si>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</si>
  <si>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</si>
  <si>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</si>
  <si>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</si>
  <si>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</si>
  <si>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</si>
  <si>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</si>
  <si>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</si>
  <si>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</si>
  <si>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</si>
  <si>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</si>
  <si>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</si>
  <si>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</si>
  <si>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</si>
  <si>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</si>
  <si>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</si>
  <si>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</si>
  <si>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</si>
  <si>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</si>
  <si>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</si>
  <si>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</si>
  <si>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</si>
  <si>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</si>
  <si>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</si>
  <si>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</si>
  <si>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</si>
  <si>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</si>
  <si>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</si>
  <si>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</si>
  <si>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</si>
  <si>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</si>
  <si>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</si>
  <si>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</si>
  <si>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</si>
  <si>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</si>
  <si>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</si>
  <si>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</si>
  <si>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</si>
  <si>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</si>
  <si>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</si>
  <si>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</si>
  <si>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</si>
  <si>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</si>
  <si>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</si>
  <si>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</si>
  <si>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</si>
  <si>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</si>
  <si>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</si>
  <si>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</si>
  <si>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</si>
  <si>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</si>
  <si>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</si>
  <si>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</si>
  <si>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</si>
  <si>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</si>
  <si>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</si>
  <si>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</si>
  <si>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</si>
  <si>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</si>
  <si>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</si>
  <si>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</si>
  <si>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</si>
  <si>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</si>
  <si>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</si>
  <si>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</si>
  <si>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</si>
  <si>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</si>
  <si>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</si>
  <si>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</si>
  <si>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</si>
  <si>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</si>
  <si>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</si>
  <si>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</si>
  <si>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</si>
  <si>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</si>
  <si>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</si>
  <si>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</si>
  <si>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</si>
  <si>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</si>
  <si>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</si>
  <si>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</si>
  <si>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</si>
  <si>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</si>
  <si>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</si>
  <si>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</si>
  <si>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</si>
  <si>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</si>
  <si>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</si>
  <si>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</si>
  <si>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</si>
  <si>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</si>
  <si>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</si>
  <si>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</si>
  <si>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</si>
  <si>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</si>
  <si>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</si>
  <si>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</si>
  <si>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</si>
  <si>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</si>
  <si>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</si>
  <si>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</si>
  <si>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</si>
  <si>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</si>
  <si>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</si>
  <si>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</si>
  <si>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</si>
  <si>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</si>
  <si>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</si>
  <si>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</si>
  <si>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</si>
  <si>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</si>
  <si>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</si>
  <si>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</si>
  <si>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</si>
  <si>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</si>
  <si>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</si>
  <si>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</si>
  <si>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</si>
  <si>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</si>
  <si>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</si>
  <si>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</si>
  <si>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</si>
  <si>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</si>
  <si>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</si>
  <si>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</si>
  <si>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</si>
  <si>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</si>
  <si>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</si>
  <si>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</si>
  <si>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</si>
  <si>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</si>
  <si>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</si>
  <si>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</si>
  <si>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</si>
  <si>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</si>
  <si>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</si>
  <si>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</si>
  <si>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</si>
  <si>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</si>
  <si>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</si>
  <si>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</si>
  <si>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</si>
  <si>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</si>
  <si>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</si>
  <si>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</si>
  <si>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</si>
  <si>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</si>
  <si>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</si>
  <si>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</si>
  <si>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</si>
  <si>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</si>
  <si>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</si>
  <si>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</si>
  <si>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</si>
  <si>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</si>
  <si>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</si>
  <si>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</si>
  <si>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</si>
  <si>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</si>
  <si>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</si>
  <si>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</si>
  <si>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</si>
  <si>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</si>
  <si>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</si>
  <si>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</si>
  <si>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</si>
  <si>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</si>
  <si>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</si>
  <si>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</si>
  <si>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</si>
  <si>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</si>
  <si>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</si>
  <si>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</si>
  <si>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</si>
  <si>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</si>
  <si>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</si>
  <si>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</si>
  <si>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</si>
  <si>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</si>
  <si>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</si>
  <si>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</si>
  <si>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</si>
  <si>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</si>
  <si>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</si>
  <si>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</si>
  <si>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</si>
  <si>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</si>
  <si>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</si>
  <si>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</si>
  <si>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</si>
  <si>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</si>
  <si>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</si>
  <si>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</si>
  <si>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</si>
  <si>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</si>
  <si>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</si>
  <si>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</si>
  <si>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</si>
  <si>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</si>
  <si>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</si>
  <si>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</si>
  <si>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</si>
  <si>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</si>
  <si>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</si>
  <si>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</si>
  <si>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</si>
  <si>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</si>
  <si>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</si>
  <si>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</si>
  <si>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</si>
  <si>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</si>
  <si>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</si>
  <si>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</si>
  <si>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</si>
  <si>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</si>
  <si>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</si>
  <si>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</si>
  <si>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</si>
  <si>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</si>
  <si>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</si>
  <si>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</si>
  <si>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</si>
  <si>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</si>
  <si>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</si>
  <si>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</si>
  <si>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</si>
  <si>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</si>
  <si>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</si>
  <si>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</si>
  <si>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</si>
  <si>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</si>
  <si>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</si>
  <si>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</si>
  <si>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</si>
  <si>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</si>
  <si>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</si>
  <si>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</si>
  <si>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</si>
  <si>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</si>
  <si>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</si>
  <si>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</si>
  <si>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</si>
  <si>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</si>
  <si>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</si>
  <si>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</si>
  <si>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</si>
  <si>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</si>
  <si>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</si>
  <si>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</si>
  <si>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</si>
  <si>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</si>
  <si>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</si>
  <si>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</si>
  <si>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</si>
  <si>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</si>
  <si>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</si>
  <si>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</si>
  <si>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</si>
  <si>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</si>
  <si>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</si>
  <si>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</si>
  <si>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</si>
  <si>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</si>
  <si>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</si>
  <si>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</si>
  <si>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</si>
  <si>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</si>
  <si>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</si>
  <si>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</si>
  <si>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</si>
  <si>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</si>
  <si>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</si>
  <si>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</si>
  <si>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</si>
  <si>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</si>
  <si>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</si>
  <si>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</si>
  <si>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</si>
  <si>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</si>
  <si>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</si>
  <si>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</si>
  <si>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</si>
  <si>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</si>
  <si>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</si>
  <si>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</si>
  <si>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</si>
  <si>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</si>
  <si>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</si>
  <si>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</si>
  <si>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</si>
  <si>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</si>
  <si>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</si>
  <si>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</si>
  <si>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</si>
  <si>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</si>
  <si>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</si>
  <si>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</si>
  <si>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</si>
  <si>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</si>
  <si>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</si>
  <si>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</si>
  <si>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</si>
  <si>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</si>
  <si>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</si>
  <si>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</si>
  <si>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</si>
  <si>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</si>
  <si>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</si>
  <si>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</si>
  <si>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</si>
  <si>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</si>
  <si>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</si>
  <si>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</si>
  <si>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</si>
  <si>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</si>
  <si>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</si>
  <si>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</si>
  <si>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</si>
  <si>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</si>
  <si>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</si>
  <si>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</si>
  <si>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</si>
  <si>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</si>
  <si>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</si>
  <si>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</si>
  <si>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</si>
  <si>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</si>
  <si>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</si>
  <si>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</si>
  <si>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</si>
  <si>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</si>
  <si>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</si>
  <si>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</si>
  <si>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</si>
  <si>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</si>
  <si>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</si>
  <si>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</si>
  <si>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</si>
  <si>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</si>
  <si>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</si>
  <si>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</si>
  <si>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</si>
  <si>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</si>
  <si>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</si>
  <si>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</si>
  <si>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</si>
  <si>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</si>
  <si>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</si>
  <si>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</si>
  <si>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</si>
  <si>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</si>
  <si>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</si>
  <si>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</si>
  <si>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</si>
  <si>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</si>
  <si>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</si>
  <si>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</si>
  <si>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</si>
  <si>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</si>
  <si>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</si>
  <si>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</si>
  <si>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</si>
  <si>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</si>
  <si>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</si>
  <si>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</si>
  <si>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</si>
  <si>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</si>
  <si>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</si>
  <si>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</si>
  <si>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</si>
  <si>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</si>
  <si>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</si>
  <si>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</si>
  <si>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</si>
  <si>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</si>
  <si>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</si>
  <si>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</si>
  <si>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</si>
  <si>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</si>
  <si>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</si>
  <si>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</si>
  <si>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</si>
  <si>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</si>
  <si>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</si>
  <si>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</si>
  <si>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</si>
  <si>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</si>
  <si>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</si>
  <si>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</si>
  <si>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</si>
  <si>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</si>
  <si>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</si>
  <si>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</si>
  <si>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</si>
  <si>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</si>
  <si>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</si>
  <si>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</si>
  <si>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</si>
  <si>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</si>
  <si>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</si>
  <si>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</si>
  <si>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</si>
  <si>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</si>
  <si>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</si>
  <si>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</si>
  <si>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</si>
  <si>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</si>
  <si>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</si>
  <si>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</si>
  <si>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</si>
  <si>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</si>
  <si>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</si>
  <si>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</si>
  <si>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</si>
  <si>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</si>
  <si>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</si>
  <si>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</si>
  <si>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</si>
  <si>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</si>
  <si>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</si>
  <si>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</si>
  <si>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</si>
  <si>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</si>
  <si>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</si>
  <si>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</si>
  <si>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</si>
  <si>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</si>
  <si>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</si>
  <si>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</si>
  <si>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</si>
  <si>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</si>
  <si>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</si>
  <si>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</si>
  <si>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</si>
  <si>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</si>
  <si>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</si>
  <si>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</si>
  <si>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</si>
  <si>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</si>
  <si>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</si>
  <si>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</si>
  <si>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</si>
  <si>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</si>
  <si>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</si>
  <si>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</si>
  <si>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</si>
  <si>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</si>
  <si>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</si>
  <si>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</si>
  <si>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</si>
  <si>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</si>
  <si>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</si>
  <si>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</si>
  <si>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</si>
  <si>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</si>
  <si>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</si>
  <si>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</si>
  <si>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</si>
  <si>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</si>
  <si>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</si>
  <si>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</si>
  <si>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</si>
  <si>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</si>
  <si>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</si>
  <si>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</si>
  <si>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</si>
  <si>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</si>
  <si>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</si>
  <si>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</si>
  <si>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</si>
  <si>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</si>
  <si>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</si>
  <si>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</si>
  <si>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</si>
  <si>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</si>
  <si>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</si>
  <si>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</si>
  <si>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</si>
  <si>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</si>
  <si>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</si>
  <si>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</si>
  <si>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</si>
  <si>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</si>
  <si>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</si>
  <si>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</si>
  <si>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</si>
  <si>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</si>
  <si>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</si>
  <si>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</si>
  <si>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</si>
  <si>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</si>
  <si>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</si>
  <si>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</si>
  <si>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</si>
  <si>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</si>
  <si>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</si>
  <si>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</si>
  <si>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</si>
  <si>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</si>
  <si>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</si>
  <si>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</si>
  <si>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</si>
  <si>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</si>
  <si>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</si>
  <si>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</si>
  <si>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</si>
  <si>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</si>
  <si>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</si>
  <si>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</si>
  <si>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</si>
  <si>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</si>
  <si>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</si>
  <si>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</si>
  <si>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</si>
  <si>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</si>
  <si>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</si>
  <si>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</si>
  <si>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</si>
  <si>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</si>
  <si>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</si>
  <si>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</si>
  <si>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</si>
  <si>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</si>
  <si>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</si>
  <si>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</si>
  <si>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</si>
  <si>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</si>
  <si>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</si>
  <si>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</si>
  <si>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</si>
  <si>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</si>
  <si>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</si>
  <si>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</si>
  <si>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</si>
  <si>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</si>
  <si>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</si>
  <si>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</si>
  <si>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</si>
  <si>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</si>
  <si>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</si>
  <si>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</si>
  <si>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</si>
  <si>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</si>
  <si>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</si>
  <si>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</si>
  <si>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</si>
  <si>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</si>
  <si>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</si>
  <si>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</si>
  <si>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</si>
  <si>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</si>
  <si>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</si>
  <si>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</si>
  <si>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</si>
  <si>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</si>
  <si>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</si>
  <si>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</si>
  <si>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</si>
  <si>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</si>
  <si>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</si>
  <si>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</si>
  <si>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</si>
  <si>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</si>
  <si>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</si>
  <si>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</si>
  <si>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</si>
  <si>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</si>
  <si>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</si>
  <si>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</si>
  <si>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</si>
  <si>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</si>
  <si>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</si>
  <si>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</si>
  <si>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</si>
  <si>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</si>
  <si>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</si>
  <si>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</si>
  <si>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</si>
  <si>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</si>
  <si>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</si>
  <si>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</si>
  <si>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</si>
  <si>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</si>
  <si>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</si>
  <si>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</si>
  <si>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</si>
  <si>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</si>
  <si>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</si>
  <si>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</si>
  <si>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</si>
  <si>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</si>
  <si>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</si>
  <si>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</si>
  <si>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</si>
  <si>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</si>
  <si>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</si>
  <si>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</si>
  <si>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</si>
  <si>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</si>
  <si>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</si>
  <si>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</si>
  <si>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</si>
  <si>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</si>
  <si>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</si>
  <si>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</si>
  <si>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</si>
  <si>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</si>
  <si>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</si>
  <si>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</si>
  <si>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</si>
  <si>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</si>
  <si>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</si>
  <si>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</si>
  <si>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</si>
  <si>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</si>
  <si>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</si>
  <si>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</si>
  <si>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</si>
  <si>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</si>
  <si>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</si>
  <si>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</si>
  <si>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</si>
  <si>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</si>
  <si>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</si>
  <si>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</si>
  <si>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</si>
  <si>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</si>
  <si>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</si>
  <si>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</si>
  <si>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</si>
  <si>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</si>
  <si>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</si>
  <si>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</si>
  <si>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</si>
  <si>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</si>
  <si>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</si>
  <si>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</si>
  <si>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</si>
  <si>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</si>
  <si>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</si>
  <si>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</si>
  <si>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</si>
  <si>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</si>
  <si>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</si>
  <si>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</si>
  <si>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</si>
  <si>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</si>
  <si>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</si>
  <si>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</si>
  <si>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</si>
  <si>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</si>
  <si>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</si>
  <si>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</si>
  <si>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</si>
  <si>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</si>
  <si>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</si>
  <si>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</si>
  <si>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</si>
  <si>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</si>
  <si>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</si>
  <si>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</si>
  <si>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</si>
  <si>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</si>
  <si>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</si>
  <si>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</si>
  <si>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</si>
  <si>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</si>
  <si>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</si>
  <si>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</si>
  <si>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</si>
  <si>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</si>
  <si>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</si>
  <si>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</si>
  <si>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</si>
  <si>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</si>
  <si>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</si>
  <si>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</si>
  <si>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</si>
  <si>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</si>
  <si>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</si>
  <si>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</si>
  <si>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</si>
  <si>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</si>
  <si>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</si>
  <si>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</si>
  <si>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</si>
  <si>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</si>
  <si>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</si>
  <si>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</si>
  <si>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</si>
  <si>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</si>
  <si>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</si>
  <si>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</si>
  <si>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</si>
  <si>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</si>
  <si>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</si>
  <si>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</si>
  <si>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</si>
  <si>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</si>
  <si>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</si>
  <si>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</si>
  <si>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</si>
  <si>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</si>
  <si>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</si>
  <si>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</si>
  <si>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</si>
  <si>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</si>
  <si>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</si>
  <si>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</si>
  <si>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</si>
  <si>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</si>
  <si>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</si>
  <si>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</si>
  <si>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</si>
  <si>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</si>
  <si>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</si>
  <si>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</si>
  <si>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</si>
  <si>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</si>
  <si>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</si>
  <si>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</si>
  <si>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</si>
  <si>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</si>
  <si>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</si>
  <si>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</si>
  <si>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</si>
  <si>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</si>
  <si>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</si>
  <si>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</si>
  <si>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</si>
  <si>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</si>
  <si>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</si>
  <si>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</si>
  <si>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</si>
  <si>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</si>
  <si>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</si>
  <si>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</si>
  <si>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</si>
  <si>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</si>
  <si>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</si>
  <si>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</si>
  <si>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</si>
  <si>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</si>
  <si>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</si>
  <si>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</si>
  <si>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</si>
  <si>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</si>
  <si>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</si>
  <si>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</si>
  <si>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</si>
  <si>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</si>
  <si>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</si>
  <si>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</si>
  <si>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</si>
  <si>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</si>
  <si>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</si>
  <si>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</si>
  <si>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</si>
  <si>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</si>
  <si>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</si>
  <si>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</si>
  <si>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</si>
  <si>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</si>
  <si>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</si>
  <si>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</si>
  <si>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</si>
  <si>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</si>
  <si>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</si>
  <si>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</si>
  <si>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</si>
  <si>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</si>
  <si>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</si>
  <si>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</si>
  <si>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</si>
  <si>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</si>
  <si>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</si>
  <si>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</si>
  <si>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</si>
  <si>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</si>
  <si>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</si>
  <si>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</si>
  <si>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</si>
  <si>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</si>
  <si>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</si>
  <si>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</si>
  <si>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</si>
  <si>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</si>
  <si>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</si>
  <si>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</si>
  <si>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</si>
  <si>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</si>
  <si>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</si>
  <si>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</si>
  <si>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</si>
  <si>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</si>
  <si>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</si>
  <si>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</si>
  <si>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</si>
  <si>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</si>
  <si>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</si>
  <si>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</si>
  <si>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</si>
  <si>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</si>
  <si>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</si>
  <si>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</si>
  <si>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</si>
  <si>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</si>
  <si>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</si>
  <si>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</si>
  <si>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</si>
  <si>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</si>
  <si>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</si>
  <si>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</si>
  <si>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</si>
  <si>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</si>
  <si>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</si>
  <si>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</si>
  <si>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</si>
  <si>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</si>
  <si>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</si>
  <si>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</si>
  <si>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</si>
  <si>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</si>
  <si>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</si>
  <si>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</si>
  <si>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</si>
  <si>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</si>
  <si>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</si>
  <si>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</si>
  <si>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</si>
  <si>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</si>
  <si>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</si>
  <si>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</si>
  <si>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</si>
  <si>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</si>
  <si>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</si>
  <si>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</si>
  <si>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</si>
  <si>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</si>
  <si>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</si>
  <si>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</si>
  <si>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</si>
  <si>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</si>
  <si>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</si>
  <si>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</si>
  <si>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</si>
  <si>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</si>
  <si>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</si>
  <si>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</si>
  <si>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</si>
  <si>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</si>
  <si>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</si>
  <si>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</si>
  <si>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</si>
  <si>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</si>
  <si>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</si>
  <si>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</si>
  <si>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</si>
  <si>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</si>
  <si>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</si>
  <si>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</si>
  <si>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</si>
  <si>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</si>
  <si>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</si>
  <si>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</si>
  <si>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</si>
  <si>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</si>
  <si>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</si>
  <si>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</si>
  <si>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</si>
  <si>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</si>
  <si>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</si>
  <si>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</si>
  <si>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</si>
  <si>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</si>
  <si>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</si>
  <si>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</si>
  <si>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</si>
  <si>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</si>
  <si>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</si>
  <si>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</si>
  <si>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</si>
  <si>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</si>
  <si>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</si>
  <si>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</si>
  <si>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</si>
  <si>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</si>
  <si>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</si>
  <si>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</si>
  <si>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</si>
  <si>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</si>
  <si>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</si>
  <si>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</si>
  <si>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</si>
  <si>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</si>
  <si>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</si>
  <si>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</si>
  <si>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</si>
  <si>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</si>
  <si>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</si>
  <si>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</si>
  <si>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</si>
  <si>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</si>
  <si>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</si>
  <si>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</si>
  <si>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</si>
  <si>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</si>
  <si>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</si>
  <si>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</si>
  <si>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</si>
  <si>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</si>
  <si>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</si>
  <si>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</si>
  <si>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</si>
  <si>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</si>
  <si>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</si>
  <si>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</si>
  <si>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</si>
  <si>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</si>
  <si>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</si>
  <si>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</si>
  <si>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</si>
  <si>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</si>
  <si>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</si>
  <si>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</si>
  <si>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</si>
  <si>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</si>
  <si>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</si>
  <si>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</si>
  <si>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</si>
  <si>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</si>
  <si>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</si>
  <si>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</si>
  <si>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</si>
  <si>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</si>
  <si>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</si>
  <si>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</si>
  <si>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</si>
  <si>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</si>
  <si>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</si>
  <si>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</si>
  <si>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</si>
  <si>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</si>
  <si>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</si>
  <si>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</si>
  <si>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</si>
  <si>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</si>
  <si>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</si>
  <si>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</si>
  <si>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</si>
  <si>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</si>
  <si>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</si>
  <si>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</si>
  <si>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</si>
  <si>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</si>
  <si>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</si>
  <si>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</si>
  <si>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</si>
  <si>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</si>
  <si>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</si>
  <si>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</si>
  <si>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</si>
  <si>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</si>
  <si>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</si>
  <si>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</si>
  <si>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</si>
  <si>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</si>
  <si>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</si>
  <si>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</si>
  <si>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</si>
  <si>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</si>
  <si>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</si>
  <si>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</si>
  <si>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</si>
  <si>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</si>
  <si>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</si>
  <si>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</si>
  <si>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</si>
  <si>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</si>
  <si>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</si>
  <si>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</si>
  <si>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</si>
  <si>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</si>
  <si>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</si>
  <si>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</si>
  <si>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</si>
  <si>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</si>
  <si>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</si>
  <si>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</si>
  <si>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</si>
  <si>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</si>
  <si>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</si>
  <si>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</si>
  <si>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</si>
  <si>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</si>
  <si>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</si>
  <si>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</si>
  <si>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</si>
  <si>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</si>
  <si>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</si>
  <si>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</si>
  <si>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</si>
  <si>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</si>
  <si>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</si>
  <si>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</si>
  <si>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</si>
  <si>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</si>
  <si>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</si>
  <si>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</si>
  <si>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</si>
  <si>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</si>
  <si>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</si>
  <si>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</si>
  <si>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</si>
  <si>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</si>
  <si>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</si>
  <si>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</si>
  <si>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</si>
  <si>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</si>
  <si>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</si>
  <si>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</si>
  <si>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</si>
  <si>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</si>
  <si>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</si>
  <si>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</si>
  <si>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</si>
  <si>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</si>
  <si>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</si>
  <si>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</si>
  <si>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</si>
  <si>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</si>
  <si>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</si>
  <si>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</si>
  <si>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</si>
  <si>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</si>
  <si>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</si>
  <si>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</si>
  <si>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</si>
  <si>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</si>
  <si>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</si>
  <si>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</si>
  <si>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</si>
  <si>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</si>
  <si>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</si>
  <si>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</si>
  <si>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</si>
  <si>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</si>
  <si>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</si>
  <si>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</si>
  <si>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</si>
  <si>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</si>
  <si>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</si>
  <si>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</si>
  <si>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</si>
  <si>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</si>
  <si>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</si>
  <si>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</si>
  <si>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</si>
  <si>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</si>
  <si>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</si>
  <si>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</si>
  <si>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</si>
  <si>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</si>
  <si>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</si>
  <si>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</si>
  <si>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</si>
  <si>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</si>
  <si>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</si>
  <si>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</si>
  <si>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</si>
  <si>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</si>
  <si>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</si>
  <si>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</si>
  <si>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</si>
  <si>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</si>
  <si>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</si>
  <si>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</si>
  <si>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</si>
  <si>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</si>
  <si>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</si>
  <si>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</si>
  <si>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</si>
  <si>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</si>
  <si>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</si>
  <si>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</si>
  <si>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</si>
  <si>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</si>
  <si>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</si>
  <si>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</si>
  <si>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</si>
  <si>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</si>
  <si>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</si>
  <si>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</si>
  <si>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</si>
  <si>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</si>
  <si>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</si>
  <si>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</si>
  <si>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</si>
  <si>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</si>
  <si>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</si>
  <si>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</si>
  <si>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</si>
  <si>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</si>
  <si>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</si>
  <si>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</si>
  <si>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</si>
  <si>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</si>
  <si>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</si>
  <si>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</si>
  <si>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</si>
  <si>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</si>
  <si>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</si>
  <si>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</si>
  <si>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</si>
  <si>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</si>
  <si>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</si>
  <si>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</si>
  <si>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</si>
  <si>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</si>
  <si>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</si>
  <si>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</si>
  <si>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</si>
  <si>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</si>
  <si>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</si>
  <si>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</si>
  <si>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</si>
  <si>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</si>
  <si>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</si>
  <si>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</si>
  <si>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</si>
  <si>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</si>
  <si>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</si>
  <si>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</si>
  <si>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</si>
  <si>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</si>
  <si>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</si>
  <si>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</si>
  <si>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</si>
  <si>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</si>
  <si>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</si>
  <si>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</si>
  <si>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</si>
  <si>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</si>
  <si>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</si>
  <si>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</si>
  <si>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</si>
  <si>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</si>
  <si>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</si>
  <si>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</si>
  <si>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</si>
  <si>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</si>
  <si>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</si>
  <si>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</si>
  <si>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</si>
  <si>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</si>
  <si>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</si>
  <si>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</si>
  <si>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</si>
  <si>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</si>
  <si>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</si>
  <si>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</si>
  <si>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</si>
  <si>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</si>
  <si>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</si>
  <si>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</si>
  <si>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</si>
  <si>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</si>
  <si>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</si>
  <si>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</si>
  <si>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</si>
  <si>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</si>
  <si>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</si>
  <si>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</si>
  <si>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</si>
  <si>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</si>
  <si>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</si>
  <si>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</si>
  <si>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</si>
  <si>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</si>
  <si>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</si>
  <si>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</si>
  <si>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</si>
  <si>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</si>
  <si>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</si>
  <si>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</si>
  <si>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</si>
  <si>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</si>
  <si>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</si>
  <si>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</si>
  <si>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</si>
  <si>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</si>
  <si>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</si>
  <si>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</si>
  <si>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</si>
  <si>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</si>
  <si>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</si>
  <si>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</si>
  <si>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</si>
  <si>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</si>
  <si>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</si>
  <si>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</si>
  <si>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</si>
  <si>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</si>
  <si>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</si>
  <si>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</si>
  <si>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</si>
  <si>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</si>
  <si>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</si>
  <si>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</si>
  <si>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</si>
  <si>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</si>
  <si>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</si>
  <si>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</si>
  <si>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</si>
  <si>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</si>
  <si>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</si>
  <si>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</si>
  <si>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</si>
  <si>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</si>
  <si>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</si>
  <si>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</si>
  <si>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</si>
  <si>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</si>
  <si>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</si>
  <si>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</si>
  <si>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</si>
  <si>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</si>
  <si>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</si>
  <si>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</si>
  <si>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</si>
  <si>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</si>
  <si>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</si>
  <si>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</si>
  <si>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</si>
  <si>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</si>
  <si>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</si>
  <si>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</si>
  <si>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</si>
  <si>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</si>
  <si>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</si>
  <si>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</si>
  <si>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</si>
  <si>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</si>
  <si>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</si>
  <si>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</si>
  <si>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</si>
  <si>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</si>
  <si>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</si>
  <si>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</si>
  <si>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</si>
  <si>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</si>
  <si>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</si>
  <si>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</si>
  <si>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</si>
  <si>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</si>
  <si>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</si>
  <si>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</si>
  <si>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</si>
  <si>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</si>
  <si>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</si>
  <si>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</si>
  <si>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</si>
  <si>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</si>
  <si>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</si>
  <si>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</si>
  <si>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</si>
  <si>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</si>
  <si>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</si>
  <si>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</si>
  <si>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</si>
  <si>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</si>
  <si>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</si>
  <si>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</si>
  <si>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</si>
  <si>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</si>
  <si>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</si>
  <si>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</si>
  <si>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</si>
  <si>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</si>
  <si>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</si>
  <si>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</si>
  <si>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</si>
  <si>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</si>
  <si>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</si>
  <si>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</si>
  <si>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</si>
  <si>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</si>
  <si>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</si>
  <si>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</si>
  <si>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</si>
  <si>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</si>
  <si>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</si>
  <si>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</si>
  <si>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</si>
  <si>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</si>
  <si>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</si>
  <si>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</si>
  <si>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</si>
  <si>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</si>
  <si>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</si>
  <si>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</si>
  <si>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</si>
  <si>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</si>
  <si>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</si>
  <si>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</si>
  <si>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</si>
  <si>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</si>
  <si>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</si>
  <si>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</si>
  <si>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</si>
  <si>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</si>
  <si>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</si>
  <si>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</si>
  <si>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</si>
  <si>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</si>
  <si>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</si>
  <si>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</si>
  <si>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</si>
  <si>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</si>
  <si>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</si>
  <si>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</si>
  <si>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</si>
  <si>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</si>
  <si>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</si>
  <si>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</si>
  <si>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</si>
  <si>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</si>
  <si>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</si>
  <si>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</si>
  <si>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</si>
  <si>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</si>
  <si>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</si>
  <si>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</si>
  <si>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</si>
  <si>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</si>
  <si>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</si>
  <si>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</si>
  <si>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</si>
  <si>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</si>
  <si>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</si>
  <si>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</si>
  <si>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</si>
  <si>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</si>
  <si>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</si>
  <si>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</si>
  <si>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</si>
  <si>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</si>
  <si>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</si>
  <si>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</si>
  <si>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</si>
  <si>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</si>
  <si>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</si>
  <si>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</si>
  <si>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</si>
  <si>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</si>
  <si>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</si>
  <si>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</si>
  <si>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</si>
  <si>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</si>
  <si>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</si>
  <si>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</si>
  <si>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</si>
  <si>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</si>
  <si>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</si>
  <si>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</si>
  <si>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</si>
  <si>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</si>
  <si>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</si>
  <si>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</si>
  <si>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</si>
  <si>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</si>
  <si>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</si>
  <si>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</si>
  <si>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</si>
  <si>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</si>
  <si>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</si>
  <si>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</si>
  <si>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</si>
  <si>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</si>
  <si>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</si>
  <si>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</si>
  <si>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</si>
  <si>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</si>
  <si>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</si>
  <si>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</si>
  <si>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</si>
  <si>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</si>
  <si>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</si>
  <si>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</si>
  <si>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</si>
  <si>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</si>
  <si>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</si>
  <si>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</si>
  <si>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</si>
  <si>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</si>
  <si>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</si>
  <si>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</si>
  <si>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</si>
  <si>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</si>
  <si>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</si>
  <si>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</si>
  <si>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</si>
  <si>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</si>
  <si>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</si>
  <si>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</si>
  <si>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</si>
  <si>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</si>
  <si>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</si>
  <si>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</si>
  <si>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</si>
  <si>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</si>
  <si>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</si>
  <si>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</si>
  <si>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</si>
  <si>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</si>
  <si>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</si>
  <si>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</si>
  <si>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</si>
  <si>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</si>
  <si>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</si>
  <si>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</si>
  <si>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</si>
  <si>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</si>
  <si>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</si>
  <si>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</si>
  <si>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</si>
  <si>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</si>
  <si>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</si>
  <si>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</si>
  <si>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</si>
  <si>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</si>
  <si>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</si>
  <si>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</si>
  <si>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</si>
  <si>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</si>
  <si>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</si>
  <si>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</si>
  <si>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</si>
  <si>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</si>
  <si>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</si>
  <si>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</si>
  <si>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</si>
  <si>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</si>
  <si>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</si>
  <si>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</si>
  <si>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</si>
  <si>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</si>
  <si>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</si>
  <si>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</si>
  <si>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</si>
  <si>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</si>
  <si>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</si>
  <si>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</si>
  <si>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</si>
  <si>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</si>
  <si>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</si>
  <si>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</si>
  <si>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</si>
  <si>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</si>
  <si>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</si>
  <si>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</si>
  <si>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</si>
  <si>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</si>
  <si>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</si>
  <si>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</si>
  <si>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</si>
  <si>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</si>
  <si>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</si>
  <si>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</si>
  <si>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</si>
  <si>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</si>
  <si>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</si>
  <si>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</si>
  <si>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</si>
  <si>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</si>
  <si>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</si>
  <si>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</si>
  <si>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</si>
  <si>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</si>
  <si>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</si>
  <si>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</si>
  <si>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</si>
  <si>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</si>
  <si>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</si>
  <si>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</si>
  <si>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</si>
  <si>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</si>
  <si>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</si>
  <si>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</si>
  <si>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</si>
  <si>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</si>
  <si>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</si>
  <si>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</si>
  <si>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</si>
  <si>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</si>
  <si>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</si>
  <si>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</si>
  <si>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</si>
  <si>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</si>
  <si>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</si>
  <si>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</si>
  <si>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</si>
  <si>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</si>
  <si>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</si>
  <si>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</si>
  <si>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</si>
  <si>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</si>
  <si>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</si>
  <si>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</si>
  <si>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</si>
  <si>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</si>
  <si>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</si>
  <si>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</si>
  <si>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</si>
  <si>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</si>
  <si>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</si>
  <si>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</si>
  <si>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</si>
  <si>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</si>
  <si>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</si>
  <si>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</si>
  <si>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</si>
  <si>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</si>
  <si>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</si>
  <si>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</si>
  <si>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</si>
  <si>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</si>
  <si>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</si>
  <si>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</si>
  <si>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</si>
  <si>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</si>
  <si>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</si>
  <si>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</si>
  <si>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</si>
  <si>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</si>
  <si>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</si>
  <si>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</si>
  <si>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</si>
  <si>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</si>
  <si>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</si>
  <si>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</si>
  <si>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</si>
  <si>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</si>
  <si>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</si>
  <si>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</si>
  <si>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</si>
  <si>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</si>
  <si>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</si>
  <si>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</si>
  <si>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</si>
  <si>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</si>
  <si>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</si>
  <si>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</si>
  <si>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</si>
  <si>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</si>
  <si>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</si>
  <si>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</si>
  <si>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</si>
  <si>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</si>
  <si>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</si>
  <si>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</si>
  <si>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</si>
  <si>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</si>
  <si>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</si>
  <si>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</si>
  <si>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</si>
  <si>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</si>
  <si>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</si>
  <si>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</si>
  <si>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</si>
  <si>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</si>
  <si>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</si>
  <si>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</si>
  <si>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</si>
  <si>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</si>
  <si>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</si>
  <si>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</si>
  <si>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</si>
  <si>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</si>
  <si>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</si>
  <si>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</si>
  <si>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</si>
  <si>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</si>
  <si>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</si>
  <si>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</si>
  <si>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</si>
  <si>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</si>
  <si>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</si>
  <si>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</si>
  <si>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</si>
  <si>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</si>
  <si>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</si>
  <si>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</si>
  <si>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</si>
  <si>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</si>
  <si>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</si>
  <si>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</si>
  <si>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</si>
  <si>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</si>
  <si>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</si>
  <si>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</si>
  <si>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</si>
  <si>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</si>
  <si>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</si>
  <si>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</si>
  <si>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</si>
  <si>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</si>
  <si>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</si>
  <si>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</si>
  <si>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</si>
  <si>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</si>
  <si>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</si>
  <si>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</si>
  <si>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</si>
  <si>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</si>
  <si>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</si>
  <si>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</si>
  <si>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</si>
  <si>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</si>
  <si>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</si>
  <si>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</si>
  <si>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</si>
  <si>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</si>
  <si>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</si>
  <si>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</si>
  <si>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</si>
  <si>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</si>
  <si>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</si>
  <si>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</si>
  <si>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</si>
  <si>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</si>
  <si>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</si>
  <si>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</si>
  <si>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</si>
  <si>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</si>
  <si>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</si>
  <si>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</si>
  <si>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</si>
  <si>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</si>
  <si>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</si>
  <si>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</si>
  <si>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</si>
  <si>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</si>
  <si>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</si>
  <si>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</si>
  <si>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</si>
  <si>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</si>
  <si>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</si>
  <si>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</si>
  <si>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</si>
  <si>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</si>
  <si>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</si>
  <si>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</si>
  <si>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</si>
  <si>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</si>
  <si>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</si>
  <si>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</si>
  <si>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</si>
  <si>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</si>
  <si>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</si>
  <si>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</si>
  <si>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</si>
  <si>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</si>
  <si>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</si>
  <si>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</si>
  <si>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</si>
  <si>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</si>
  <si>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</si>
  <si>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</si>
  <si>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</si>
  <si>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</si>
  <si>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</si>
  <si>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</si>
  <si>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</si>
  <si>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</si>
  <si>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</si>
  <si>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</si>
  <si>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</si>
  <si>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</si>
  <si>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</si>
  <si>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</si>
  <si>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</si>
  <si>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</si>
  <si>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</si>
  <si>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</si>
  <si>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</si>
  <si>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</si>
  <si>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</si>
  <si>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</si>
  <si>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</si>
  <si>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</si>
  <si>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</si>
  <si>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</si>
  <si>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</si>
  <si>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</si>
  <si>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</si>
  <si>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</si>
  <si>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</si>
  <si>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</si>
  <si>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</si>
  <si>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</si>
  <si>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</si>
  <si>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</si>
  <si>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</si>
  <si>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</si>
  <si>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</si>
  <si>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</si>
  <si>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</si>
  <si>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</si>
  <si>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</si>
  <si>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</si>
  <si>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</si>
  <si>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</si>
  <si>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</si>
  <si>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</si>
  <si>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</si>
  <si>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</si>
  <si>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</si>
  <si>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</si>
  <si>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</si>
  <si>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</si>
  <si>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</si>
  <si>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</si>
  <si>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</si>
  <si>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</si>
  <si>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</si>
  <si>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</si>
  <si>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</si>
  <si>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</si>
  <si>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</si>
  <si>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</si>
  <si>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</si>
  <si>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</si>
  <si>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</si>
  <si>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</si>
  <si>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</si>
  <si>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</si>
  <si>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</si>
  <si>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</si>
  <si>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</si>
  <si>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</si>
  <si>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</si>
  <si>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</si>
  <si>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</si>
  <si>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</si>
  <si>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</si>
  <si>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</si>
  <si>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</si>
  <si>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</si>
  <si>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</si>
  <si>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</si>
  <si>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</si>
  <si>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</si>
  <si>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</si>
  <si>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</si>
  <si>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</si>
  <si>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</si>
  <si>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</si>
  <si>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</si>
  <si>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</si>
  <si>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</si>
  <si>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</si>
  <si>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</si>
  <si>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</si>
  <si>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</si>
  <si>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</si>
  <si>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</si>
  <si>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</si>
  <si>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</si>
  <si>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</si>
  <si>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</si>
  <si>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</si>
  <si>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</si>
  <si>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</si>
  <si>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</si>
  <si>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</si>
  <si>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</si>
  <si>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</si>
  <si>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</si>
  <si>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</si>
  <si>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</si>
  <si>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</si>
  <si>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</si>
  <si>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</si>
  <si>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</si>
  <si>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</si>
  <si>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</si>
  <si>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</si>
  <si>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</si>
  <si>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</si>
  <si>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</si>
  <si>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</si>
  <si>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</si>
  <si>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</si>
  <si>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</si>
  <si>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</si>
  <si>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</si>
  <si>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</si>
  <si>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</si>
  <si>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</si>
  <si>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</si>
  <si>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</si>
  <si>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</si>
  <si>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</si>
  <si>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</si>
  <si>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</si>
  <si>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</si>
  <si>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</si>
  <si>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</si>
  <si>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</si>
  <si>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</si>
  <si>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</si>
  <si>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</si>
  <si>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</si>
  <si>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</si>
  <si>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</si>
  <si>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</si>
  <si>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</si>
  <si>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</si>
  <si>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</si>
  <si>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</si>
  <si>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</si>
  <si>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</si>
  <si>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</si>
  <si>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</si>
  <si>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</si>
  <si>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</si>
  <si>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</si>
  <si>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</si>
  <si>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</si>
  <si>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</si>
  <si>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</si>
  <si>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</si>
  <si>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</si>
  <si>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</si>
  <si>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</si>
  <si>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</si>
  <si>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</si>
  <si>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</si>
  <si>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</si>
  <si>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</si>
  <si>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</si>
  <si>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</si>
  <si>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</si>
  <si>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</si>
  <si>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</si>
  <si>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</si>
  <si>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</si>
  <si>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</si>
  <si>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</si>
  <si>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</si>
  <si>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</si>
  <si>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</si>
  <si>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</si>
  <si>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</si>
  <si>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</si>
  <si>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</si>
  <si>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</si>
  <si>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</si>
  <si>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</si>
  <si>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</si>
  <si>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</si>
  <si>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</si>
  <si>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</si>
  <si>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</si>
  <si>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</si>
  <si>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</si>
  <si>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</si>
  <si>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</si>
  <si>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</si>
  <si>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</si>
  <si>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</si>
  <si>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</si>
  <si>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</si>
  <si>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</si>
  <si>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</si>
  <si>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</si>
  <si>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</si>
  <si>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</si>
  <si>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</si>
  <si>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</si>
  <si>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</si>
  <si>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</si>
  <si>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</si>
  <si>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</si>
  <si>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</si>
  <si>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</si>
  <si>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</si>
  <si>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</si>
  <si>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</si>
  <si>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</si>
  <si>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</si>
  <si>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</si>
  <si>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</si>
  <si>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</si>
  <si>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</si>
  <si>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</si>
  <si>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</si>
  <si>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</si>
  <si>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</si>
  <si>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</si>
  <si>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</si>
  <si>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</si>
  <si>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</si>
  <si>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</si>
  <si>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</si>
  <si>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</si>
  <si>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</si>
  <si>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</si>
  <si>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</si>
  <si>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</si>
  <si>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</si>
  <si>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</si>
  <si>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</si>
  <si>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</si>
  <si>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</si>
  <si>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</si>
  <si>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</si>
  <si>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</si>
  <si>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</si>
  <si>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</si>
  <si>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</si>
  <si>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</si>
  <si>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</si>
  <si>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</si>
  <si>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</si>
  <si>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</si>
  <si>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</si>
  <si>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</si>
  <si>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</si>
  <si>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</si>
  <si>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</si>
  <si>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</si>
  <si>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</si>
  <si>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</si>
  <si>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</si>
  <si>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</si>
  <si>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</si>
  <si>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</si>
  <si>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</si>
  <si>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</si>
  <si>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</si>
  <si>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</si>
  <si>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</si>
  <si>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</si>
  <si>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</si>
  <si>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</si>
  <si>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</si>
  <si>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</si>
  <si>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</si>
  <si>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</si>
  <si>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</si>
  <si>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</si>
  <si>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</si>
  <si>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</si>
  <si>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</si>
  <si>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</si>
  <si>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</si>
  <si>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</si>
  <si>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</si>
  <si>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</si>
  <si>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</si>
  <si>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</si>
  <si>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</si>
  <si>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</si>
  <si>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</si>
  <si>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</si>
  <si>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</si>
  <si>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</si>
  <si>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</si>
  <si>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</si>
  <si>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</si>
  <si>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</si>
  <si>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</si>
  <si>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</si>
  <si>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</si>
  <si>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</si>
  <si>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</si>
  <si>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</si>
  <si>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</si>
  <si>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</si>
  <si>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</si>
  <si>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</si>
  <si>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</si>
  <si>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</si>
  <si>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</si>
  <si>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</si>
  <si>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</si>
  <si>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</si>
  <si>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</si>
  <si>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</si>
  <si>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</si>
  <si>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</si>
  <si>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</si>
  <si>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</si>
  <si>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</si>
  <si>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</si>
  <si>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</si>
  <si>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</si>
  <si>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</si>
  <si>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</si>
  <si>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</si>
  <si>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</si>
  <si>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</si>
  <si>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</si>
  <si>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</si>
  <si>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</si>
  <si>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</si>
  <si>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</si>
  <si>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</si>
  <si>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</si>
  <si>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</si>
  <si>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</si>
  <si>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</si>
  <si>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</si>
  <si>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</si>
  <si>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</si>
  <si>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</si>
  <si>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</si>
  <si>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</si>
  <si>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</si>
  <si>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</si>
  <si>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</si>
  <si>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</si>
  <si>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</si>
  <si>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</si>
  <si>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</si>
  <si>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</si>
  <si>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</si>
  <si>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</si>
  <si>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</si>
  <si>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</si>
  <si>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</si>
  <si>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</si>
  <si>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</si>
  <si>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</si>
  <si>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</si>
  <si>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</si>
  <si>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</si>
  <si>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</si>
  <si>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</si>
  <si>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</si>
  <si>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</si>
  <si>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</si>
  <si>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</si>
  <si>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</si>
  <si>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</si>
  <si>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</si>
  <si>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</si>
  <si>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</si>
  <si>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</si>
  <si>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</si>
  <si>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</si>
  <si>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</si>
  <si>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</si>
  <si>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</si>
  <si>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</si>
  <si>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</si>
  <si>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</si>
  <si>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</si>
  <si>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</si>
  <si>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</si>
  <si>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</si>
  <si>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</si>
  <si>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</si>
  <si>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</si>
  <si>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</si>
  <si>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</si>
  <si>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</si>
  <si>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</si>
  <si>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</si>
  <si>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</si>
  <si>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</si>
  <si>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</si>
  <si>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</si>
  <si>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</si>
  <si>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</si>
  <si>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</si>
  <si>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</si>
  <si>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</si>
  <si>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</si>
  <si>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</si>
  <si>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</si>
  <si>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</si>
  <si>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</si>
  <si>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</si>
  <si>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</si>
  <si>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</si>
  <si>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</si>
  <si>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</si>
  <si>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</si>
  <si>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</si>
  <si>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</si>
  <si>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</si>
  <si>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</si>
  <si>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</si>
  <si>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</si>
  <si>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</si>
  <si>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</si>
  <si>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</si>
  <si>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</si>
  <si>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</si>
  <si>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</si>
  <si>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</si>
  <si>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</si>
  <si>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</si>
  <si>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</si>
  <si>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</si>
  <si>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</si>
  <si>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</si>
  <si>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</si>
  <si>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</si>
  <si>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</si>
  <si>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</si>
  <si>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</si>
  <si>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</si>
  <si>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</si>
  <si>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</si>
  <si>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</si>
  <si>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</si>
  <si>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</si>
  <si>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</si>
  <si>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</si>
  <si>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</si>
  <si>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</si>
  <si>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</si>
  <si>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</si>
  <si>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</si>
  <si>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</si>
  <si>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</si>
  <si>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</si>
  <si>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</si>
  <si>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</si>
  <si>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</si>
  <si>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</si>
  <si>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</si>
  <si>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</si>
  <si>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</si>
  <si>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</si>
  <si>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</si>
  <si>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</si>
  <si>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</si>
  <si>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</si>
  <si>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</si>
  <si>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</si>
  <si>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</si>
  <si>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</si>
  <si>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</si>
  <si>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</si>
  <si>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</si>
  <si>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</si>
  <si>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</si>
  <si>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</si>
  <si>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</si>
  <si>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</si>
  <si>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</si>
  <si>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</si>
  <si>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</si>
  <si>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</si>
  <si>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</si>
  <si>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</si>
  <si>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</si>
  <si>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</si>
  <si>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</si>
  <si>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</si>
  <si>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</si>
  <si>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</si>
  <si>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</si>
  <si>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</si>
  <si>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</si>
  <si>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</si>
  <si>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</si>
  <si>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</si>
  <si>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</si>
  <si>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</si>
  <si>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</si>
  <si>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</si>
  <si>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</si>
  <si>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</si>
  <si>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</si>
  <si>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</si>
  <si>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</si>
  <si>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</si>
  <si>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</si>
  <si>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</si>
  <si>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</si>
  <si>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</si>
  <si>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</si>
  <si>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</si>
  <si>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</si>
  <si>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</si>
  <si>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</si>
  <si>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</si>
  <si>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</si>
  <si>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</si>
  <si>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</si>
  <si>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</si>
  <si>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</si>
  <si>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</si>
  <si>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</si>
  <si>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</si>
  <si>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</si>
  <si>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</si>
  <si>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</si>
  <si>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</si>
  <si>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</si>
  <si>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</si>
  <si>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</si>
  <si>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</si>
  <si>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</si>
  <si>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</si>
  <si>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</si>
  <si>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</si>
  <si>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</si>
  <si>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</si>
  <si>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</si>
  <si>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</si>
  <si>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</si>
  <si>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</si>
  <si>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</si>
  <si>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</si>
  <si>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</si>
  <si>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</si>
  <si>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</si>
  <si>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</si>
  <si>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</si>
  <si>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</si>
  <si>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</si>
  <si>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</si>
  <si>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</si>
  <si>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</si>
  <si>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</si>
  <si>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</si>
  <si>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</si>
  <si>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</si>
  <si>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</si>
  <si>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</si>
  <si>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</si>
  <si>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</si>
  <si>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</si>
  <si>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</si>
  <si>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</si>
  <si>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</si>
  <si>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</si>
  <si>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</si>
  <si>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</si>
  <si>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</si>
  <si>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</si>
  <si>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</si>
  <si>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</si>
  <si>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</si>
  <si>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</si>
  <si>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</si>
  <si>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</si>
  <si>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</si>
  <si>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</si>
  <si>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</si>
  <si>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</si>
  <si>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</si>
  <si>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</si>
  <si>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</si>
  <si>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</si>
  <si>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</si>
  <si>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</si>
  <si>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</si>
  <si>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</si>
  <si>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</si>
  <si>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</si>
  <si>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</si>
  <si>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</si>
  <si>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</si>
  <si>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</si>
  <si>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</si>
  <si>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</si>
  <si>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</si>
  <si>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</si>
  <si>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</si>
  <si>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</si>
  <si>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</si>
  <si>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</si>
  <si>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</si>
  <si>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</si>
  <si>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</si>
  <si>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</si>
  <si>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</si>
  <si>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</si>
  <si>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</si>
  <si>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</si>
  <si>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</si>
  <si>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</si>
  <si>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</si>
  <si>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</si>
  <si>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</si>
  <si>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</si>
  <si>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</si>
  <si>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</si>
  <si>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</si>
  <si>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</si>
  <si>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</si>
  <si>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</si>
  <si>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</si>
  <si>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</si>
  <si>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</si>
  <si>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</si>
  <si>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</si>
  <si>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</si>
  <si>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</si>
  <si>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</si>
  <si>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</si>
  <si>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</si>
  <si>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</si>
  <si>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</si>
  <si>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</si>
  <si>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</si>
  <si>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</si>
  <si>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</si>
  <si>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</si>
  <si>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</si>
  <si>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</si>
  <si>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</si>
  <si>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</si>
  <si>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</si>
  <si>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</si>
  <si>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</si>
  <si>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</si>
  <si>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</si>
  <si>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</si>
  <si>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</si>
  <si>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</si>
  <si>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</si>
  <si>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</si>
  <si>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</si>
  <si>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</si>
  <si>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</si>
  <si>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</si>
  <si>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</si>
  <si>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</si>
  <si>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</si>
  <si>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</si>
  <si>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</si>
  <si>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</si>
  <si>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</si>
  <si>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</si>
  <si>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</si>
  <si>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</si>
  <si>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</si>
  <si>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</si>
  <si>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</si>
  <si>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</si>
  <si>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</si>
  <si>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</si>
  <si>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</si>
  <si>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</si>
  <si>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</si>
  <si>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</si>
  <si>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</si>
  <si>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</si>
  <si>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</si>
  <si>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</si>
  <si>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</si>
  <si>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</si>
  <si>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</si>
  <si>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</si>
  <si>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</si>
  <si>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</si>
  <si>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</si>
  <si>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</si>
  <si>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</si>
  <si>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</si>
  <si>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</si>
  <si>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</si>
  <si>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</si>
  <si>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</si>
  <si>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</si>
  <si>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</si>
  <si>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</si>
  <si>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</si>
  <si>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</si>
  <si>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</si>
  <si>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</si>
  <si>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</si>
  <si>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</si>
  <si>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</si>
  <si>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</si>
  <si>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</si>
  <si>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</si>
  <si>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</si>
  <si>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</si>
  <si>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</si>
  <si>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</si>
  <si>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</si>
  <si>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</si>
  <si>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</si>
  <si>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</si>
  <si>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</si>
  <si>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</si>
  <si>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</si>
  <si>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</si>
  <si>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</si>
  <si>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</si>
  <si>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</si>
  <si>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</si>
  <si>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</si>
  <si>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</si>
  <si>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</si>
  <si>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</si>
  <si>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</si>
  <si>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</si>
  <si>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</si>
  <si>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</si>
  <si>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</si>
  <si>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</si>
  <si>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</si>
  <si>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</si>
  <si>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</si>
  <si>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</si>
  <si>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</si>
  <si>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</si>
  <si>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</si>
  <si>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</si>
  <si>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</si>
  <si>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</si>
  <si>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</si>
  <si>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</si>
  <si>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</si>
  <si>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</si>
  <si>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</si>
  <si>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</si>
  <si>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</si>
  <si>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</si>
  <si>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</si>
  <si>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</si>
  <si>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</si>
  <si>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</si>
  <si>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</si>
  <si>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</si>
  <si>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</si>
  <si>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</si>
  <si>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</si>
  <si>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</si>
  <si>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</si>
  <si>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</si>
  <si>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</si>
  <si>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</si>
  <si>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</si>
  <si>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</si>
  <si>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</si>
  <si>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</si>
  <si>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</si>
  <si>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</si>
  <si>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</si>
  <si>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</si>
  <si>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</si>
  <si>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</si>
  <si>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</si>
  <si>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</si>
  <si>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</si>
  <si>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</si>
  <si>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</si>
  <si>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</si>
  <si>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</si>
  <si>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</si>
  <si>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</si>
  <si>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</si>
  <si>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</si>
  <si>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</si>
  <si>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</si>
  <si>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</si>
  <si>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</si>
  <si>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</si>
  <si>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</si>
  <si>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</si>
  <si>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</si>
  <si>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</si>
  <si>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</si>
  <si>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</si>
  <si>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</si>
  <si>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</si>
  <si>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</si>
  <si>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</si>
  <si>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</si>
  <si>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</si>
  <si>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</si>
  <si>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</si>
  <si>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</si>
  <si>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</si>
  <si>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</si>
  <si>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</si>
  <si>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</si>
  <si>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</si>
  <si>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</si>
  <si>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</si>
  <si>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</si>
  <si>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</si>
  <si>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</si>
  <si>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</si>
  <si>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</si>
  <si>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</si>
  <si>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</si>
  <si>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</si>
  <si>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</si>
  <si>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</si>
  <si>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</si>
  <si>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</si>
  <si>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</si>
  <si>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</si>
  <si>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</si>
  <si>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</si>
  <si>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</si>
  <si>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</si>
  <si>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</si>
  <si>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</si>
  <si>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</si>
  <si>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</si>
  <si>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</si>
  <si>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</si>
  <si>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</si>
  <si>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</si>
  <si>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</si>
  <si>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</si>
  <si>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</si>
  <si>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</si>
  <si>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</si>
  <si>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</si>
  <si>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</si>
  <si>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</si>
  <si>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</si>
  <si>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</si>
  <si>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</si>
  <si>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</si>
  <si>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</si>
  <si>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</si>
  <si>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</si>
  <si>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</si>
  <si>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</si>
  <si>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</si>
  <si>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</si>
  <si>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</si>
  <si>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</si>
  <si>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</si>
  <si>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</si>
  <si>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</si>
  <si>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</si>
  <si>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</si>
  <si>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</si>
  <si>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</si>
  <si>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</si>
  <si>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</si>
  <si>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</si>
  <si>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</si>
  <si>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</si>
  <si>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</si>
  <si>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</si>
  <si>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</si>
  <si>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</si>
  <si>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</si>
  <si>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</si>
  <si>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</si>
  <si>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</si>
  <si>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</si>
  <si>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</si>
  <si>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</si>
  <si>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</si>
  <si>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</si>
  <si>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</si>
  <si>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</si>
  <si>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</si>
  <si>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</si>
  <si>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</si>
  <si>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</si>
  <si>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</si>
  <si>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</si>
  <si>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</si>
  <si>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</si>
  <si>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</si>
  <si>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</si>
  <si>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</si>
  <si>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</si>
  <si>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</si>
  <si>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</si>
  <si>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</si>
  <si>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</si>
  <si>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</si>
  <si>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</si>
  <si>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</si>
  <si>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</si>
  <si>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</si>
  <si>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</si>
  <si>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</si>
  <si>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</si>
  <si>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</si>
  <si>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</si>
  <si>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</si>
  <si>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</si>
  <si>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</si>
  <si>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</si>
  <si>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</si>
  <si>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</si>
  <si>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</si>
  <si>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</si>
  <si>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</si>
  <si>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</si>
  <si>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</si>
  <si>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</si>
  <si>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</si>
  <si>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</si>
  <si>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</si>
  <si>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</si>
  <si>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</si>
  <si>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</si>
  <si>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</si>
  <si>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</si>
  <si>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</si>
  <si>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</si>
  <si>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</si>
  <si>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</si>
  <si>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</si>
  <si>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</si>
  <si>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</si>
  <si>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</si>
  <si>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</si>
  <si>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</si>
  <si>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</si>
  <si>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</si>
  <si>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</si>
  <si>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</si>
  <si>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</si>
  <si>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</si>
  <si>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</si>
  <si>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</si>
  <si>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</si>
  <si>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</si>
  <si>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</si>
  <si>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</si>
  <si>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</si>
  <si>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</si>
  <si>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</si>
  <si>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</si>
  <si>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</si>
  <si>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</si>
  <si>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</si>
  <si>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</si>
  <si>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</si>
  <si>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</si>
  <si>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</si>
  <si>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</si>
  <si>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</si>
  <si>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</si>
  <si>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</si>
  <si>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</si>
  <si>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</si>
  <si>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</si>
  <si>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</si>
  <si>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</si>
  <si>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</si>
  <si>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</si>
  <si>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</si>
  <si>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</si>
  <si>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</si>
  <si>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</si>
  <si>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</si>
  <si>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</si>
  <si>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</si>
  <si>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</si>
  <si>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</si>
  <si>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</si>
  <si>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</si>
  <si>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</si>
  <si>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</si>
  <si>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</si>
  <si>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</si>
  <si>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</si>
  <si>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</si>
  <si>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</si>
  <si>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</si>
  <si>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</si>
  <si>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</si>
  <si>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</si>
  <si>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</si>
  <si>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</si>
  <si>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</si>
  <si>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</si>
  <si>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</si>
  <si>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</si>
  <si>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</si>
  <si>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</si>
  <si>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</si>
  <si>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</si>
  <si>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</si>
  <si>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</si>
  <si>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</si>
  <si>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</si>
  <si>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</si>
  <si>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</si>
  <si>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</si>
  <si>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</si>
  <si>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</si>
  <si>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</si>
  <si>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</si>
  <si>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</si>
  <si>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</si>
  <si>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</si>
  <si>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</si>
  <si>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</si>
  <si>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</si>
  <si>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</si>
  <si>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</si>
  <si>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</si>
  <si>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</si>
  <si>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</si>
  <si>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</si>
  <si>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</si>
  <si>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</si>
  <si>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</si>
  <si>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</si>
  <si>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</si>
  <si>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</si>
  <si>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</si>
  <si>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</si>
  <si>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</si>
  <si>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</si>
  <si>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</si>
  <si>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</si>
  <si>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</si>
  <si>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</si>
  <si>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</si>
  <si>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</si>
  <si>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</si>
  <si>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</si>
  <si>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</si>
  <si>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</si>
  <si>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</si>
  <si>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</si>
  <si>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</si>
  <si>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</si>
  <si>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</si>
  <si>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</si>
  <si>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</si>
  <si>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</si>
  <si>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</si>
  <si>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</si>
  <si>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</si>
  <si>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</si>
  <si>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</si>
  <si>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</si>
  <si>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</si>
  <si>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</si>
  <si>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</si>
  <si>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</si>
  <si>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</si>
  <si>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</si>
  <si>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</si>
  <si>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</si>
  <si>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</si>
  <si>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</si>
  <si>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</si>
  <si>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</si>
  <si>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</si>
  <si>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</si>
  <si>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</si>
  <si>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</si>
  <si>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</si>
  <si>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</si>
  <si>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</si>
  <si>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</si>
  <si>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</si>
  <si>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</si>
  <si>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</si>
  <si>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</si>
  <si>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</si>
  <si>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</si>
  <si>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</si>
  <si>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</si>
  <si>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</si>
  <si>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</si>
  <si>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</si>
  <si>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</si>
  <si>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</si>
  <si>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</si>
  <si>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</si>
  <si>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</si>
  <si>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</si>
  <si>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</si>
  <si>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</si>
  <si>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</si>
  <si>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</si>
  <si>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</si>
  <si>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</si>
  <si>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</si>
  <si>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</si>
  <si>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</si>
  <si>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</si>
  <si>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</si>
  <si>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</si>
  <si>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</si>
  <si>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</si>
  <si>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</si>
  <si>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</si>
  <si>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</si>
  <si>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</si>
  <si>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</si>
  <si>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</si>
  <si>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</si>
  <si>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</si>
  <si>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</si>
  <si>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</si>
  <si>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</si>
  <si>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</si>
  <si>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</si>
  <si>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</si>
  <si>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</si>
  <si>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</si>
  <si>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</si>
  <si>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</si>
  <si>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</si>
  <si>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</si>
  <si>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</si>
  <si>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</si>
  <si>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</si>
  <si>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</si>
  <si>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</si>
  <si>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</si>
  <si>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</si>
  <si>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</si>
  <si>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</si>
  <si>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</si>
  <si>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</si>
  <si>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</si>
  <si>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</si>
  <si>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</si>
  <si>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</si>
  <si>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</si>
  <si>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</si>
  <si>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</si>
  <si>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</si>
  <si>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</si>
  <si>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</si>
  <si>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</si>
  <si>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</si>
  <si>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</si>
  <si>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</si>
  <si>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</si>
  <si>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</si>
  <si>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</si>
  <si>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</si>
  <si>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</si>
  <si>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</si>
  <si>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</si>
  <si>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</si>
  <si>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</si>
  <si>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</si>
  <si>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</si>
  <si>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</si>
  <si>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</si>
  <si>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</si>
  <si>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</si>
  <si>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</si>
  <si>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</si>
  <si>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</si>
  <si>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</si>
  <si>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</si>
  <si>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</si>
  <si>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</si>
  <si>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</si>
  <si>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</si>
  <si>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</si>
  <si>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</si>
  <si>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</si>
  <si>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</si>
  <si>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</si>
  <si>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</si>
  <si>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</si>
  <si>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</si>
  <si>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</si>
  <si>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</si>
  <si>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</si>
  <si>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</si>
  <si>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</si>
  <si>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</si>
  <si>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</si>
  <si>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</si>
  <si>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</si>
  <si>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</si>
  <si>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</si>
  <si>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</si>
  <si>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</si>
  <si>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</si>
  <si>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</si>
  <si>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</si>
  <si>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</si>
  <si>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</si>
  <si>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</si>
  <si>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</si>
  <si>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</si>
  <si>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</si>
  <si>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</si>
  <si>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</si>
  <si>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</si>
  <si>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</si>
  <si>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</si>
  <si>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</si>
  <si>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</si>
  <si>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</si>
  <si>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</si>
  <si>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</si>
  <si>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</si>
  <si>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</si>
  <si>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</si>
  <si>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</si>
  <si>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</si>
  <si>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</si>
  <si>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</si>
  <si>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</si>
  <si>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</si>
  <si>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</si>
  <si>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</si>
  <si>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</si>
  <si>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</si>
  <si>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</si>
  <si>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</si>
  <si>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</si>
  <si>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</si>
  <si>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</si>
  <si>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</si>
  <si>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</si>
  <si>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</si>
  <si>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</si>
  <si>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</si>
  <si>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</si>
  <si>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</si>
  <si>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</si>
  <si>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</si>
  <si>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</si>
  <si>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</si>
  <si>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</si>
  <si>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</si>
  <si>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</si>
  <si>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</si>
  <si>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</si>
  <si>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</si>
  <si>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</si>
  <si>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</si>
  <si>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</si>
  <si>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</si>
  <si>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</si>
  <si>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</si>
  <si>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</si>
  <si>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</si>
  <si>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</si>
  <si>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</si>
  <si>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</si>
  <si>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</si>
  <si>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</si>
  <si>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</si>
  <si>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</si>
  <si>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</si>
  <si>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</si>
  <si>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</si>
  <si>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</si>
  <si>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</si>
  <si>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</si>
  <si>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</si>
  <si>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</si>
  <si>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</si>
  <si>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</si>
  <si>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</si>
  <si>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</si>
  <si>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</si>
  <si>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</si>
  <si>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</si>
  <si>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</si>
  <si>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</si>
  <si>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</si>
  <si>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</si>
  <si>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</si>
  <si>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</si>
  <si>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</si>
  <si>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</si>
  <si>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</si>
  <si>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</si>
  <si>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</si>
  <si>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</si>
  <si>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</si>
  <si>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</si>
  <si>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</si>
  <si>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</si>
  <si>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</si>
  <si>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</si>
  <si>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</si>
  <si>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</si>
  <si>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</si>
  <si>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</si>
  <si>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</si>
  <si>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</si>
  <si>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</si>
  <si>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</si>
  <si>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</si>
  <si>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</si>
  <si>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</si>
  <si>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</si>
  <si>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</si>
  <si>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</si>
  <si>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</si>
  <si>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</si>
  <si>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</si>
  <si>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</si>
  <si>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</si>
  <si>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</si>
  <si>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</si>
  <si>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</si>
  <si>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</si>
  <si>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</si>
  <si>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</si>
  <si>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</si>
  <si>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</si>
  <si>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</si>
  <si>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</si>
  <si>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</si>
  <si>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</si>
  <si>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</si>
  <si>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</si>
  <si>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</si>
  <si>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</si>
  <si>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</si>
  <si>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</si>
  <si>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</si>
  <si>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</si>
  <si>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</si>
  <si>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</si>
  <si>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</si>
  <si>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</si>
  <si>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</si>
  <si>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</si>
  <si>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</si>
  <si>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</si>
  <si>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</si>
  <si>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</si>
  <si>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</si>
  <si>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</si>
  <si>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</si>
  <si>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</si>
  <si>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</si>
  <si>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</si>
  <si>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</si>
  <si>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</si>
  <si>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</si>
  <si>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</si>
  <si>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</si>
  <si>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</si>
  <si>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</si>
  <si>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</si>
  <si>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</si>
  <si>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</si>
  <si>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</si>
  <si>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</si>
  <si>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</si>
  <si>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</si>
  <si>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</si>
  <si>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</si>
  <si>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</si>
  <si>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</si>
  <si>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</si>
  <si>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</si>
  <si>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</si>
  <si>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</si>
  <si>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</si>
  <si>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</si>
  <si>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</si>
  <si>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</si>
  <si>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</si>
  <si>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</si>
  <si>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</si>
  <si>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</si>
  <si>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</si>
  <si>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</si>
  <si>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</si>
  <si>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</si>
  <si>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</si>
  <si>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</si>
  <si>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</si>
  <si>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</si>
  <si>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</si>
  <si>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</si>
  <si>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</si>
  <si>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</si>
  <si>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</si>
  <si>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</si>
  <si>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</si>
  <si>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</si>
  <si>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</si>
  <si>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</si>
  <si>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</si>
  <si>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</si>
  <si>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</si>
  <si>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</si>
  <si>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</si>
  <si>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</si>
  <si>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</si>
  <si>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</si>
  <si>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</si>
  <si>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</si>
  <si>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</si>
  <si>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</si>
  <si>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</si>
  <si>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</si>
  <si>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</si>
  <si>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</si>
  <si>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</si>
  <si>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</si>
  <si>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</si>
  <si>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</si>
  <si>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</si>
  <si>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</si>
  <si>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</si>
  <si>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</si>
  <si>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</si>
  <si>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</si>
  <si>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</si>
  <si>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</si>
  <si>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</si>
  <si>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</si>
  <si>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</si>
  <si>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</si>
  <si>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</si>
  <si>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</si>
  <si>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</si>
  <si>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</si>
  <si>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</si>
  <si>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</si>
  <si>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</si>
  <si>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</si>
  <si>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</si>
  <si>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</si>
  <si>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</si>
  <si>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</si>
  <si>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</si>
  <si>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</si>
  <si>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</si>
  <si>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</si>
  <si>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</si>
  <si>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</si>
  <si>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</si>
  <si>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</si>
  <si>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</si>
  <si>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</si>
  <si>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</si>
  <si>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</si>
  <si>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</si>
  <si>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</si>
  <si>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</si>
  <si>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</si>
  <si>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</si>
  <si>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</si>
  <si>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</si>
  <si>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</si>
  <si>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</si>
  <si>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</si>
  <si>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</si>
  <si>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</si>
  <si>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</si>
  <si>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</si>
  <si>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</si>
  <si>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</si>
  <si>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</si>
  <si>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</si>
  <si>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</si>
  <si>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</si>
  <si>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</si>
  <si>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</si>
  <si>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</si>
  <si>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</si>
  <si>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</si>
  <si>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</si>
  <si>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</si>
  <si>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</si>
  <si>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</si>
  <si>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</si>
  <si>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</si>
  <si>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</si>
  <si>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</si>
  <si>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</si>
  <si>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</si>
  <si>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</si>
  <si>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</si>
  <si>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</si>
  <si>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</si>
  <si>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</si>
  <si>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</si>
  <si>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</si>
  <si>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</si>
  <si>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</si>
  <si>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</si>
  <si>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</si>
  <si>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</si>
  <si>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</si>
  <si>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</si>
  <si>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</si>
  <si>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</si>
  <si>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</si>
  <si>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</si>
  <si>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</si>
  <si>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</si>
  <si>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</si>
  <si>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</si>
  <si>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</si>
  <si>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</si>
  <si>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</si>
  <si>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</si>
  <si>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</si>
  <si>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</si>
  <si>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</si>
  <si>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</si>
  <si>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</si>
  <si>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</si>
  <si>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</si>
  <si>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</si>
  <si>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</si>
  <si>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</si>
  <si>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</si>
  <si>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</si>
  <si>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</si>
  <si>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</si>
  <si>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</si>
  <si>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</si>
  <si>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</si>
  <si>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</si>
  <si>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</si>
  <si>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</si>
  <si>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</si>
  <si>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</si>
  <si>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</si>
  <si>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</si>
  <si>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</si>
  <si>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</si>
  <si>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</si>
  <si>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</si>
  <si>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</si>
  <si>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</si>
  <si>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</si>
  <si>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</si>
  <si>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</si>
  <si>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</si>
  <si>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</si>
  <si>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</si>
  <si>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</si>
  <si>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</si>
  <si>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</si>
  <si>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</si>
  <si>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</si>
  <si>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</si>
  <si>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</si>
  <si>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</si>
  <si>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</si>
  <si>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</si>
  <si>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</si>
  <si>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</si>
  <si>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</si>
  <si>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</si>
  <si>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</si>
  <si>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</si>
  <si>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</si>
  <si>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</si>
  <si>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</si>
  <si>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</si>
  <si>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</si>
  <si>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</si>
  <si>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</si>
  <si>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</si>
  <si>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</si>
  <si>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</si>
  <si>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</si>
  <si>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</si>
  <si>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</si>
  <si>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</si>
  <si>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</si>
  <si>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</si>
  <si>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</si>
  <si>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</si>
  <si>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</si>
  <si>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</si>
  <si>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</si>
  <si>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</si>
  <si>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</si>
  <si>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</si>
  <si>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</si>
  <si>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</si>
  <si>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</si>
  <si>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</si>
  <si>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</si>
  <si>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</si>
  <si>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</si>
  <si>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</si>
  <si>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</si>
  <si>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</si>
  <si>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</si>
  <si>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</si>
  <si>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</si>
  <si>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</si>
  <si>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</si>
  <si>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</si>
  <si>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</si>
  <si>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</si>
  <si>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</si>
  <si>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</si>
  <si>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</si>
  <si>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</si>
  <si>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</si>
  <si>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</si>
  <si>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</si>
  <si>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</si>
  <si>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</si>
  <si>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</si>
  <si>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</si>
  <si>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</si>
  <si>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</si>
  <si>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</si>
  <si>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</si>
  <si>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</si>
  <si>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</si>
  <si>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</si>
  <si>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</si>
  <si>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</si>
  <si>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</si>
  <si>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</si>
  <si>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</si>
  <si>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</si>
  <si>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</si>
  <si>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</si>
  <si>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</si>
  <si>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</si>
  <si>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</si>
  <si>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</si>
  <si>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</si>
  <si>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</si>
  <si>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</si>
  <si>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</si>
  <si>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</si>
  <si>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</si>
  <si>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</si>
  <si>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</si>
  <si>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</si>
  <si>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</si>
  <si>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</si>
  <si>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</si>
  <si>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</si>
  <si>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</si>
  <si>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</si>
  <si>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</si>
  <si>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</si>
  <si>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</si>
  <si>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</si>
  <si>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</si>
  <si>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</si>
  <si>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</si>
  <si>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</si>
  <si>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</si>
  <si>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</si>
  <si>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</si>
  <si>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</si>
  <si>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</si>
  <si>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</si>
  <si>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</si>
  <si>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</si>
  <si>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</si>
  <si>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</si>
  <si>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</si>
  <si>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</si>
  <si>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</si>
  <si>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</si>
  <si>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</si>
  <si>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</si>
  <si>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</si>
  <si>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</si>
  <si>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</si>
  <si>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</si>
  <si>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</si>
  <si>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</si>
  <si>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</si>
  <si>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</si>
  <si>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</si>
  <si>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</si>
  <si>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</si>
  <si>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</si>
  <si>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</si>
  <si>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</si>
  <si>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</si>
  <si>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</si>
  <si>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</si>
  <si>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</si>
  <si>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</si>
  <si>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</si>
  <si>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</si>
  <si>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</si>
  <si>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</si>
  <si>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</si>
  <si>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</si>
  <si>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</si>
  <si>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</si>
  <si>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</si>
  <si>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</si>
  <si>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</si>
  <si>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</si>
  <si>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</si>
  <si>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</si>
  <si>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</si>
  <si>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</si>
  <si>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</si>
  <si>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</si>
  <si>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</si>
  <si>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</si>
  <si>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</si>
  <si>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</si>
  <si>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</si>
  <si>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</si>
  <si>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</si>
  <si>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</si>
  <si>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</si>
  <si>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</si>
  <si>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</si>
  <si>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</si>
  <si>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</si>
  <si>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</si>
  <si>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</si>
  <si>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</si>
  <si>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</si>
  <si>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</si>
  <si>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</si>
  <si>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</si>
  <si>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</si>
  <si>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</si>
  <si>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</si>
  <si>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</si>
  <si>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</si>
  <si>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</si>
  <si>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</si>
  <si>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</si>
  <si>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</si>
  <si>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</si>
  <si>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</si>
  <si>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</si>
  <si>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</si>
  <si>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</si>
  <si>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</si>
  <si>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</si>
  <si>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</si>
  <si>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</si>
  <si>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</si>
  <si>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</si>
  <si>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</si>
  <si>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</si>
  <si>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</si>
  <si>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</si>
  <si>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</si>
  <si>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</si>
  <si>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</si>
  <si>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</si>
  <si>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</si>
  <si>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</si>
  <si>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</si>
  <si>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</si>
  <si>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</si>
  <si>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</si>
  <si>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</si>
  <si>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</si>
  <si>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</si>
  <si>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</si>
  <si>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</si>
  <si>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</si>
  <si>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</si>
  <si>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</si>
  <si>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</si>
  <si>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</si>
  <si>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</si>
  <si>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</si>
  <si>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</si>
  <si>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</si>
  <si>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</si>
  <si>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</si>
  <si>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</si>
  <si>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</si>
  <si>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</si>
  <si>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</si>
  <si>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</si>
  <si>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</si>
  <si>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</si>
  <si>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</si>
  <si>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</si>
  <si>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</si>
  <si>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</si>
  <si>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</si>
  <si>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</si>
  <si>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</si>
  <si>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</si>
  <si>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</si>
  <si>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</si>
  <si>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</si>
  <si>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</si>
  <si>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</si>
  <si>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</si>
  <si>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</si>
  <si>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</si>
  <si>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</si>
  <si>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</si>
  <si>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</si>
  <si>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</si>
  <si>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</si>
  <si>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</si>
  <si>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</si>
  <si>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</si>
  <si>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</si>
  <si>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</si>
  <si>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</si>
  <si>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</si>
  <si>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</si>
  <si>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</si>
  <si>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</si>
  <si>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</si>
  <si>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</si>
  <si>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</si>
  <si>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</si>
  <si>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</si>
  <si>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</si>
  <si>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</si>
  <si>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</si>
  <si>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</si>
  <si>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</si>
  <si>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</si>
  <si>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</si>
  <si>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</si>
  <si>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</si>
  <si>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</si>
  <si>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</si>
  <si>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</si>
  <si>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</si>
  <si>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</si>
  <si>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</si>
  <si>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</si>
  <si>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</si>
  <si>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</si>
  <si>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</si>
  <si>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</si>
  <si>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</si>
  <si>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</si>
  <si>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</si>
  <si>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</si>
  <si>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</si>
  <si>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</si>
  <si>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</si>
  <si>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</si>
  <si>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</si>
  <si>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</si>
  <si>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</si>
  <si>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</si>
  <si>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</si>
  <si>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</si>
  <si>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</si>
  <si>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</si>
  <si>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</si>
  <si>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</si>
  <si>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</si>
  <si>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</si>
  <si>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</si>
  <si>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</si>
  <si>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</si>
  <si>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</si>
  <si>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</si>
  <si>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</si>
  <si>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</si>
  <si>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</si>
  <si>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</si>
  <si>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</si>
  <si>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</si>
  <si>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</si>
  <si>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</si>
  <si>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</si>
  <si>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</si>
  <si>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</si>
  <si>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</si>
  <si>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</si>
  <si>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</si>
  <si>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</si>
  <si>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</si>
  <si>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</si>
  <si>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</si>
  <si>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</si>
  <si>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</si>
  <si>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</si>
  <si>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</si>
  <si>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</si>
  <si>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</si>
  <si>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</si>
  <si>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</si>
  <si>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</si>
  <si>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</si>
  <si>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</si>
  <si>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</si>
  <si>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</si>
  <si>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</si>
  <si>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</si>
  <si>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</si>
  <si>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</si>
  <si>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</si>
  <si>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</si>
  <si>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</si>
  <si>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</si>
  <si>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</si>
  <si>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</si>
  <si>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</si>
  <si>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</si>
  <si>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</si>
  <si>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</si>
  <si>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</si>
  <si>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</si>
  <si>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</si>
  <si>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</si>
  <si>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</si>
  <si>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</si>
  <si>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</si>
  <si>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</si>
  <si>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</si>
  <si>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</si>
  <si>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</si>
  <si>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</si>
  <si>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</si>
  <si>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</si>
  <si>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</si>
  <si>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</si>
  <si>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</si>
  <si>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</si>
  <si>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</si>
  <si>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</si>
  <si>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</si>
  <si>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</si>
  <si>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</si>
  <si>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</si>
  <si>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</si>
  <si>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</si>
  <si>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</si>
  <si>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</si>
  <si>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</si>
  <si>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</si>
  <si>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</si>
  <si>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</si>
  <si>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</si>
  <si>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</si>
  <si>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</si>
  <si>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</si>
  <si>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</si>
  <si>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</si>
  <si>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</si>
  <si>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</si>
  <si>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</si>
  <si>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</si>
  <si>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</si>
  <si>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</si>
  <si>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</si>
  <si>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</si>
  <si>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</si>
  <si>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</si>
  <si>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</si>
  <si>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</si>
  <si>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</si>
  <si>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</si>
  <si>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</si>
  <si>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</si>
  <si>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</si>
  <si>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</si>
  <si>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</si>
  <si>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</si>
  <si>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</si>
  <si>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</si>
  <si>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</si>
  <si>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</si>
  <si>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</si>
  <si>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</si>
  <si>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</si>
  <si>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</si>
  <si>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</si>
  <si>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</si>
  <si>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</si>
  <si>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</si>
  <si>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</si>
  <si>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</si>
  <si>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</si>
  <si>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</si>
  <si>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</si>
  <si>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</si>
  <si>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</si>
  <si>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</si>
  <si>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</si>
  <si>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</si>
  <si>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</si>
  <si>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</si>
  <si>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</si>
  <si>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</si>
  <si>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</si>
  <si>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</si>
  <si>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</si>
  <si>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</si>
  <si>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</si>
  <si>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</si>
  <si>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</si>
  <si>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</si>
  <si>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</si>
  <si>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</si>
  <si>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</si>
  <si>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</si>
  <si>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</si>
  <si>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</si>
  <si>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</si>
  <si>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</si>
  <si>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</si>
  <si>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</si>
  <si>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</si>
  <si>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</si>
  <si>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</si>
  <si>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</si>
  <si>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</si>
  <si>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</si>
  <si>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</si>
  <si>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</si>
  <si>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</si>
  <si>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</si>
  <si>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</si>
  <si>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</si>
  <si>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</si>
  <si>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</si>
  <si>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</si>
  <si>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</si>
  <si>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</si>
  <si>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</si>
  <si>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</si>
  <si>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</si>
  <si>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</si>
  <si>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</si>
  <si>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</si>
  <si>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</si>
  <si>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</si>
  <si>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</si>
  <si>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</si>
  <si>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</si>
  <si>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</si>
  <si>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</si>
  <si>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</si>
  <si>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</si>
  <si>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</si>
  <si>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</si>
  <si>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</si>
  <si>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</si>
  <si>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</si>
  <si>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</si>
  <si>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</si>
  <si>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</si>
  <si>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</si>
  <si>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</si>
  <si>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</si>
  <si>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</si>
  <si>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</si>
  <si>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</si>
  <si>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</si>
  <si>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</si>
  <si>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</si>
  <si>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</si>
  <si>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</si>
  <si>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</si>
  <si>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</si>
  <si>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</si>
  <si>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</si>
  <si>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</si>
  <si>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</si>
  <si>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</si>
  <si>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</si>
  <si>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</si>
  <si>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</si>
  <si>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</si>
  <si>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</si>
  <si>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</si>
  <si>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</si>
  <si>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</si>
  <si>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</si>
  <si>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</si>
  <si>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</si>
  <si>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</si>
  <si>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</si>
  <si>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</si>
  <si>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</si>
  <si>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</si>
  <si>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</si>
  <si>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</si>
  <si>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</si>
  <si>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</si>
  <si>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</si>
  <si>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</si>
  <si>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</si>
  <si>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</si>
  <si>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</si>
  <si>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</si>
  <si>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</si>
  <si>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</si>
  <si>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</si>
  <si>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</si>
  <si>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</si>
  <si>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</si>
  <si>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</si>
  <si>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</si>
  <si>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</si>
  <si>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</si>
  <si>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</si>
  <si>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</si>
  <si>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</si>
  <si>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</si>
  <si>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</si>
  <si>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</si>
  <si>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</si>
  <si>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</si>
  <si>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</si>
  <si>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</si>
  <si>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</si>
  <si>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</si>
  <si>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</si>
  <si>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</si>
  <si>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</si>
  <si>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</si>
  <si>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</si>
  <si>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</si>
  <si>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</si>
  <si>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</si>
  <si>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</si>
  <si>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</si>
  <si>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</si>
  <si>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</si>
  <si>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</si>
  <si>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</si>
  <si>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</si>
  <si>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</si>
  <si>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</si>
  <si>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</si>
  <si>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</si>
  <si>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</si>
  <si>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</si>
  <si>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</si>
  <si>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</si>
  <si>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</si>
  <si>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</si>
  <si>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</si>
  <si>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</si>
  <si>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</si>
  <si>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</si>
  <si>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</si>
  <si>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</si>
  <si>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</si>
  <si>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</si>
  <si>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</si>
  <si>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</si>
  <si>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</si>
  <si>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</si>
  <si>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</si>
  <si>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</si>
  <si>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</si>
  <si>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</si>
  <si>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</si>
  <si>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</si>
  <si>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</si>
  <si>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</si>
  <si>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</si>
  <si>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</si>
  <si>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</si>
  <si>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</si>
  <si>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</si>
  <si>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</si>
  <si>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</si>
  <si>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</si>
  <si>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</si>
  <si>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</si>
  <si>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</si>
  <si>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</si>
  <si>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</si>
  <si>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</si>
  <si>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</si>
  <si>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</si>
  <si>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</si>
  <si>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</si>
  <si>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</si>
  <si>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</si>
  <si>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</si>
  <si>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</si>
  <si>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</si>
  <si>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</si>
  <si>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</si>
  <si>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</si>
  <si>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</si>
  <si>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</si>
  <si>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</si>
  <si>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</si>
  <si>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</si>
  <si>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</si>
  <si>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</si>
  <si>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</si>
  <si>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</si>
  <si>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</si>
  <si>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</si>
  <si>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</si>
  <si>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</si>
  <si>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</si>
  <si>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</si>
  <si>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</si>
  <si>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</si>
  <si>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</si>
  <si>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</si>
  <si>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</si>
  <si>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</si>
  <si>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</si>
  <si>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</si>
  <si>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</si>
  <si>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</si>
  <si>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</si>
  <si>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</si>
  <si>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</si>
  <si>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</si>
  <si>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</si>
  <si>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</si>
  <si>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</si>
  <si>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</si>
  <si>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</si>
  <si>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</si>
  <si>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</si>
  <si>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</si>
  <si>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</si>
  <si>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</si>
  <si>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</si>
  <si>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</si>
  <si>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</si>
  <si>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</si>
  <si>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</si>
  <si>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</si>
  <si>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</si>
  <si>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</si>
  <si>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</si>
  <si>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</si>
  <si>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</si>
  <si>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</si>
  <si>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</si>
  <si>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</si>
  <si>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</si>
  <si>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</si>
  <si>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</si>
  <si>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</si>
  <si>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</si>
  <si>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</si>
  <si>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</si>
  <si>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</si>
  <si>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</si>
  <si>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</si>
  <si>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</si>
  <si>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</si>
  <si>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</si>
  <si>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</si>
  <si>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</si>
  <si>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</si>
  <si>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</si>
  <si>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</si>
  <si>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</si>
  <si>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</si>
  <si>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</si>
  <si>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</si>
  <si>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</si>
  <si>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</si>
  <si>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</si>
  <si>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</si>
  <si>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</si>
  <si>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</si>
  <si>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</si>
  <si>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</si>
  <si>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</si>
  <si>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</si>
  <si>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</si>
  <si>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</si>
  <si>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</si>
  <si>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</si>
  <si>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</si>
  <si>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</si>
  <si>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</si>
  <si>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</si>
  <si>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</si>
  <si>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</si>
  <si>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</si>
  <si>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</si>
  <si>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</si>
  <si>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</si>
  <si>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</si>
  <si>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</si>
  <si>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</si>
  <si>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</si>
  <si>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</si>
  <si>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</si>
  <si>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</si>
  <si>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</si>
  <si>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</si>
  <si>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</si>
  <si>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</si>
  <si>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</si>
  <si>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</si>
  <si>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</si>
  <si>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</si>
  <si>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</si>
  <si>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</si>
  <si>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</si>
  <si>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</si>
  <si>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</si>
  <si>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</si>
  <si>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</si>
  <si>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</si>
  <si>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</si>
  <si>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</si>
  <si>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</si>
  <si>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</si>
  <si>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</si>
  <si>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</si>
  <si>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</si>
  <si>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</si>
  <si>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</si>
  <si>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</si>
  <si>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</si>
  <si>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</si>
  <si>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</si>
  <si>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</si>
  <si>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</si>
  <si>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</si>
  <si>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</si>
  <si>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</si>
  <si>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</si>
  <si>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</si>
  <si>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</si>
  <si>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</si>
  <si>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</si>
  <si>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</si>
  <si>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</si>
  <si>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</si>
  <si>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</si>
  <si>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</si>
  <si>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</si>
  <si>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</si>
  <si>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</si>
  <si>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</si>
  <si>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</si>
  <si>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</si>
  <si>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</si>
  <si>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</si>
  <si>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</si>
  <si>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</si>
  <si>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</si>
  <si>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</si>
  <si>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</si>
  <si>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</si>
  <si>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</si>
  <si>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</si>
  <si>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</si>
  <si>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</si>
  <si>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</si>
  <si>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</si>
  <si>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</si>
  <si>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</si>
  <si>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</si>
  <si>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</si>
  <si>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</si>
  <si>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</si>
  <si>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</si>
  <si>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</si>
  <si>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</si>
  <si>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</si>
  <si>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</si>
  <si>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</si>
  <si>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</si>
  <si>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</si>
  <si>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</si>
  <si>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</si>
  <si>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</si>
  <si>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</si>
  <si>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</si>
  <si>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</si>
  <si>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</si>
  <si>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</si>
  <si>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</si>
  <si>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</si>
  <si>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</si>
  <si>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</si>
  <si>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</si>
  <si>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</si>
  <si>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</si>
  <si>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</si>
  <si>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</si>
  <si>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</si>
  <si>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</si>
  <si>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</si>
  <si>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</si>
  <si>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</si>
  <si>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</si>
  <si>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</si>
  <si>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</si>
  <si>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</si>
  <si>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</si>
  <si>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</si>
  <si>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</si>
  <si>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</si>
  <si>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</si>
  <si>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</si>
  <si>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</si>
  <si>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</si>
  <si>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</si>
  <si>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</si>
  <si>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</si>
  <si>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</si>
  <si>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</si>
  <si>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</si>
  <si>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</si>
  <si>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</si>
  <si>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</si>
  <si>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</si>
  <si>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</si>
  <si>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</si>
  <si>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</si>
  <si>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</si>
  <si>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</si>
  <si>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</si>
  <si>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</si>
  <si>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</si>
  <si>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</si>
  <si>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</si>
  <si>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</si>
  <si>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</si>
  <si>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</si>
  <si>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</si>
  <si>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</si>
  <si>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</si>
  <si>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</si>
  <si>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</si>
  <si>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</si>
  <si>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</si>
  <si>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</si>
  <si>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</si>
  <si>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</si>
  <si>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</si>
  <si>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</si>
  <si>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</si>
  <si>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</si>
  <si>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</si>
  <si>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</si>
  <si>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</si>
  <si>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</si>
  <si>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</si>
  <si>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</si>
  <si>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</si>
  <si>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</si>
  <si>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</si>
  <si>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</si>
  <si>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</si>
  <si>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</si>
  <si>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</si>
  <si>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</si>
  <si>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</si>
  <si>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</si>
  <si>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</si>
  <si>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</si>
  <si>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</si>
  <si>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</si>
  <si>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</si>
  <si>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</si>
  <si>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</si>
  <si>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</si>
  <si>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</si>
  <si>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</si>
  <si>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</si>
  <si>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</si>
  <si>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</si>
  <si>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</si>
  <si>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</si>
  <si>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</si>
  <si>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</si>
  <si>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</si>
  <si>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</si>
  <si>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</si>
  <si>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</si>
  <si>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</si>
  <si>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</si>
  <si>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</si>
  <si>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</si>
  <si>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</si>
  <si>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</si>
  <si>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</si>
  <si>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</si>
  <si>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</si>
  <si>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</si>
  <si>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</si>
  <si>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</si>
  <si>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</si>
  <si>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</si>
  <si>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</si>
  <si>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</si>
  <si>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</si>
  <si>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</si>
  <si>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</si>
  <si>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</si>
  <si>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</si>
  <si>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</si>
  <si>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</si>
  <si>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</si>
  <si>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</si>
  <si>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</si>
  <si>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</si>
  <si>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</si>
  <si>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</si>
  <si>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</si>
  <si>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</si>
  <si>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</si>
  <si>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</si>
  <si>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</si>
  <si>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</si>
  <si>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</si>
  <si>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</si>
  <si>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</si>
  <si>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</si>
  <si>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</si>
  <si>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</si>
  <si>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</si>
  <si>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</si>
  <si>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</si>
  <si>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</si>
  <si>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</si>
  <si>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</si>
  <si>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</si>
  <si>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</si>
  <si>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</si>
  <si>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</si>
  <si>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</si>
  <si>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</si>
  <si>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</si>
  <si>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</si>
  <si>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</si>
  <si>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</si>
  <si>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</si>
  <si>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</si>
  <si>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</si>
  <si>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</si>
  <si>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</si>
  <si>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</si>
  <si>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</si>
  <si>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</si>
  <si>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</si>
  <si>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</si>
  <si>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</si>
  <si>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</si>
  <si>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</si>
  <si>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</si>
  <si>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</si>
  <si>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</si>
  <si>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</si>
  <si>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</si>
  <si>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</si>
  <si>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</si>
  <si>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</si>
  <si>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</si>
  <si>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</si>
  <si>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</si>
  <si>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</si>
  <si>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</si>
  <si>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</si>
  <si>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</si>
  <si>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</si>
  <si>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</si>
  <si>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</si>
  <si>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</si>
  <si>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</si>
  <si>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</si>
  <si>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</si>
  <si>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</si>
  <si>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</si>
  <si>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</si>
  <si>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</si>
  <si>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</si>
  <si>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</si>
  <si>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</si>
  <si>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</si>
  <si>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</si>
  <si>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</si>
  <si>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</si>
  <si>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</si>
  <si>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</si>
  <si>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</si>
  <si>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</si>
  <si>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</si>
  <si>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</si>
  <si>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</si>
  <si>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</si>
  <si>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</si>
  <si>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</si>
  <si>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</si>
  <si>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</si>
  <si>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</si>
  <si>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</si>
  <si>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</si>
  <si>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</si>
  <si>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</si>
  <si>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</si>
  <si>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</si>
  <si>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</si>
  <si>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</si>
  <si>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</si>
  <si>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</si>
  <si>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</si>
  <si>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</si>
  <si>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</si>
  <si>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</si>
  <si>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</si>
  <si>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</si>
  <si>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</si>
  <si>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</si>
  <si>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</si>
  <si>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</si>
  <si>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</si>
  <si>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</si>
  <si>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</si>
  <si>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</si>
  <si>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</si>
  <si>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</si>
  <si>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</si>
  <si>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</si>
  <si>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</si>
  <si>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</si>
  <si>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</si>
  <si>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</si>
  <si>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</si>
  <si>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</si>
  <si>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</si>
  <si>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</si>
  <si>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</si>
  <si>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</si>
  <si>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</si>
  <si>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</si>
  <si>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</si>
  <si>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</si>
  <si>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</si>
  <si>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</si>
  <si>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</si>
  <si>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</si>
  <si>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</si>
  <si>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</si>
  <si>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</si>
  <si>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</si>
  <si>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</si>
  <si>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</si>
  <si>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</si>
  <si>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</si>
  <si>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</si>
  <si>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</si>
  <si>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</si>
  <si>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</si>
  <si>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</si>
  <si>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</si>
  <si>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</si>
  <si>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</si>
  <si>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</si>
  <si>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</si>
  <si>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</si>
  <si>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</si>
  <si>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</si>
  <si>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</si>
  <si>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</si>
  <si>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</si>
  <si>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</si>
  <si>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</si>
  <si>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</si>
  <si>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</si>
  <si>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</si>
  <si>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</si>
  <si>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</si>
  <si>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</si>
  <si>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</si>
  <si>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</si>
  <si>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</si>
  <si>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</si>
  <si>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</si>
  <si>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</si>
  <si>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</si>
  <si>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</si>
  <si>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</si>
  <si>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</si>
  <si>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</si>
  <si>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</si>
  <si>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</si>
  <si>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</si>
  <si>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</si>
  <si>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</si>
  <si>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</si>
  <si>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</si>
  <si>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</si>
  <si>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</si>
  <si>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</si>
  <si>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</si>
  <si>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</si>
  <si>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</si>
  <si>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</si>
  <si>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</si>
  <si>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</si>
  <si>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</si>
  <si>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</si>
  <si>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</si>
  <si>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</si>
  <si>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</si>
  <si>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</si>
  <si>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</si>
  <si>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</si>
  <si>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</si>
  <si>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</si>
  <si>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</si>
  <si>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</si>
  <si>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</si>
  <si>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</si>
  <si>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</si>
  <si>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</si>
  <si>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</si>
  <si>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</si>
  <si>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</si>
  <si>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</si>
  <si>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</si>
  <si>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</si>
  <si>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</si>
  <si>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</si>
  <si>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</si>
  <si>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</si>
  <si>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</si>
  <si>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</si>
  <si>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</si>
  <si>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</si>
  <si>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</si>
  <si>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</si>
  <si>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</si>
  <si>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</si>
  <si>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</si>
  <si>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</si>
  <si>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</si>
  <si>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</si>
  <si>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</si>
  <si>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</si>
  <si>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</si>
  <si>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</si>
  <si>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</si>
  <si>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</si>
  <si>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</si>
  <si>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</si>
  <si>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</si>
  <si>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</si>
  <si>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</si>
  <si>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</si>
  <si>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</si>
  <si>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</si>
  <si>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</si>
  <si>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</si>
  <si>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</si>
  <si>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</si>
  <si>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</si>
  <si>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</si>
  <si>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</si>
  <si>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</si>
  <si>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</si>
  <si>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</si>
  <si>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</si>
  <si>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</si>
  <si>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</si>
  <si>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</si>
  <si>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</si>
  <si>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</si>
  <si>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</si>
  <si>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</si>
  <si>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</si>
  <si>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</si>
  <si>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</si>
  <si>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</si>
  <si>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</si>
  <si>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</si>
  <si>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</si>
  <si>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</si>
  <si>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</si>
  <si>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</si>
  <si>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</si>
  <si>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</si>
  <si>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</si>
  <si>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</si>
  <si>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</si>
  <si>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</si>
  <si>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</si>
  <si>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</si>
  <si>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</si>
  <si>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</si>
  <si>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</si>
  <si>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</si>
  <si>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</si>
  <si>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</si>
  <si>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</si>
  <si>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</si>
  <si>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</si>
  <si>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</si>
  <si>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</si>
  <si>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</si>
  <si>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</si>
  <si>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</si>
  <si>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</si>
  <si>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</si>
  <si>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</si>
  <si>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</si>
  <si>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</si>
  <si>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</si>
  <si>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</si>
  <si>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</si>
  <si>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</si>
  <si>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</si>
  <si>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</si>
  <si>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</si>
  <si>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</si>
  <si>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</si>
  <si>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</si>
  <si>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</si>
  <si>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</si>
  <si>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</si>
  <si>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</si>
  <si>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</si>
  <si>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</si>
  <si>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</si>
  <si>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</si>
  <si>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</si>
  <si>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</si>
  <si>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</si>
  <si>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</si>
  <si>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</si>
  <si>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</si>
  <si>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</si>
  <si>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</si>
  <si>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</si>
  <si>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</si>
  <si>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</si>
  <si>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</si>
  <si>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</si>
  <si>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</si>
  <si>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</si>
  <si>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</si>
  <si>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</si>
  <si>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</si>
  <si>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</si>
  <si>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</si>
  <si>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</si>
  <si>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</si>
  <si>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</si>
  <si>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</si>
  <si>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</si>
  <si>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</si>
  <si>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</si>
  <si>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</si>
  <si>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</si>
  <si>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</si>
  <si>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</si>
  <si>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</si>
  <si>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</si>
  <si>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</si>
  <si>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</si>
  <si>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</si>
  <si>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</si>
  <si>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</si>
  <si>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</si>
  <si>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</si>
  <si>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</si>
  <si>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</si>
  <si>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</si>
  <si>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</si>
  <si>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</si>
  <si>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</si>
  <si>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</si>
  <si>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</si>
  <si>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</si>
  <si>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</si>
  <si>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</si>
  <si>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</si>
  <si>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</si>
  <si>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</si>
  <si>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</si>
  <si>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</si>
  <si>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</si>
  <si>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</si>
  <si>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</si>
  <si>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</si>
  <si>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</si>
  <si>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</si>
  <si>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</si>
  <si>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</si>
  <si>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</si>
  <si>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</si>
  <si>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</si>
  <si>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</si>
  <si>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</si>
  <si>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</si>
  <si>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</si>
  <si>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</si>
  <si>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</si>
  <si>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</si>
  <si>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</si>
  <si>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</si>
  <si>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</si>
  <si>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</si>
  <si>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</si>
  <si>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</si>
  <si>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</si>
  <si>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</si>
  <si>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</si>
  <si>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</si>
  <si>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</si>
  <si>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</si>
  <si>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</si>
  <si>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</si>
  <si>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</si>
  <si>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</si>
  <si>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</si>
  <si>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</si>
  <si>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</si>
  <si>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</si>
  <si>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</si>
  <si>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</si>
  <si>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</si>
  <si>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</si>
  <si>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</si>
  <si>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</si>
  <si>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</si>
  <si>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</si>
  <si>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</si>
  <si>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</si>
  <si>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</si>
  <si>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</si>
  <si>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</si>
  <si>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</si>
  <si>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</si>
  <si>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</si>
  <si>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</si>
  <si>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</si>
  <si>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</si>
  <si>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</si>
  <si>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</si>
  <si>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</si>
  <si>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</si>
  <si>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</si>
  <si>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</si>
  <si>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</si>
  <si>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</si>
  <si>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</si>
  <si>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</si>
  <si>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</si>
  <si>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</si>
  <si>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</si>
  <si>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</si>
  <si>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</si>
  <si>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</si>
  <si>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</si>
  <si>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</si>
  <si>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</si>
  <si>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</si>
  <si>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</si>
  <si>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</si>
  <si>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</si>
  <si>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</si>
  <si>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</si>
  <si>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</si>
  <si>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</si>
  <si>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</si>
  <si>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</si>
  <si>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</si>
  <si>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</si>
  <si>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</si>
  <si>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</si>
  <si>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</si>
  <si>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</si>
  <si>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</si>
  <si>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</si>
  <si>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</si>
  <si>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</si>
  <si>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</si>
  <si>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</si>
  <si>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</si>
  <si>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</si>
  <si>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</si>
  <si>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</si>
  <si>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</si>
  <si>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</si>
  <si>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</si>
  <si>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</si>
  <si>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</si>
  <si>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</si>
  <si>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</si>
  <si>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</si>
  <si>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</si>
  <si>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</si>
  <si>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</si>
  <si>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</si>
  <si>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</si>
  <si>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</si>
  <si>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</si>
  <si>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</si>
  <si>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</si>
  <si>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</si>
  <si>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</si>
  <si>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</si>
  <si>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</si>
  <si>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</si>
  <si>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</si>
  <si>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</si>
  <si>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</si>
  <si>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</si>
  <si>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</si>
  <si>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</si>
  <si>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</si>
  <si>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</si>
  <si>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</si>
  <si>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</si>
  <si>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</si>
  <si>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</si>
  <si>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</si>
  <si>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</si>
  <si>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</si>
  <si>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</si>
  <si>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</si>
  <si>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</si>
  <si>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</si>
  <si>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</si>
  <si>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</si>
  <si>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</si>
  <si>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</si>
  <si>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</si>
  <si>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</si>
  <si>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</si>
  <si>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</si>
  <si>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</si>
  <si>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</si>
  <si>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</si>
  <si>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</si>
  <si>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</si>
  <si>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</si>
  <si>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</si>
  <si>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</si>
  <si>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</si>
  <si>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</si>
  <si>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</si>
  <si>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</si>
  <si>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</si>
  <si>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</si>
  <si>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</si>
  <si>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</si>
  <si>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</si>
  <si>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</si>
  <si>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</si>
  <si>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</si>
  <si>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</si>
  <si>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</si>
  <si>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</si>
  <si>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</si>
  <si>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</si>
  <si>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</si>
  <si>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</si>
  <si>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</si>
  <si>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</si>
  <si>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</si>
  <si>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</si>
  <si>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</si>
  <si>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</si>
  <si>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</si>
  <si>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</si>
  <si>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</si>
  <si>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</si>
  <si>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</si>
  <si>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</si>
  <si>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</si>
  <si>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</si>
  <si>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</si>
  <si>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</si>
  <si>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</si>
  <si>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</si>
  <si>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</si>
  <si>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</si>
  <si>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</si>
  <si>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</si>
  <si>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</si>
  <si>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</si>
  <si>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</si>
  <si>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</si>
  <si>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</si>
  <si>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</si>
  <si>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</si>
  <si>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</si>
  <si>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</si>
  <si>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</si>
  <si>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</si>
  <si>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</si>
  <si>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</si>
  <si>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</si>
  <si>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</si>
  <si>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</si>
  <si>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</si>
  <si>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</si>
  <si>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</si>
  <si>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</si>
  <si>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</si>
  <si>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</si>
  <si>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</si>
  <si>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</si>
  <si>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</si>
  <si>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</si>
  <si>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</si>
  <si>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</si>
  <si>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</si>
  <si>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</si>
  <si>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</si>
  <si>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</si>
  <si>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</si>
  <si>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</si>
  <si>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</si>
  <si>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</si>
  <si>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</si>
  <si>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</si>
  <si>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</si>
  <si>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</si>
  <si>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</si>
  <si>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</si>
  <si>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</si>
  <si>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</si>
  <si>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</si>
  <si>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</si>
  <si>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</si>
  <si>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</si>
  <si>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</si>
  <si>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</si>
  <si>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</si>
  <si>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</si>
  <si>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</si>
  <si>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</si>
  <si>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</si>
  <si>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</si>
  <si>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</si>
  <si>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</si>
  <si>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</si>
  <si>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</si>
  <si>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</si>
  <si>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</si>
  <si>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</si>
  <si>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</si>
  <si>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</si>
  <si>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</si>
  <si>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</si>
  <si>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</si>
  <si>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</si>
  <si>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</si>
  <si>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</si>
  <si>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</si>
  <si>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</si>
  <si>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</si>
  <si>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</si>
  <si>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</si>
  <si>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</si>
  <si>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</si>
  <si>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</si>
  <si>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</si>
  <si>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</si>
  <si>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</si>
  <si>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</si>
  <si>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</si>
  <si>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</si>
  <si>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</si>
  <si>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</si>
  <si>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</si>
  <si>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</si>
  <si>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</si>
  <si>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</si>
  <si>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</si>
  <si>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</si>
  <si>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</si>
  <si>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</si>
  <si>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</si>
  <si>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</si>
  <si>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</si>
  <si>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</si>
  <si>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</si>
  <si>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</si>
  <si>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</si>
  <si>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</si>
  <si>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</si>
  <si>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</si>
  <si>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</si>
  <si>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</si>
  <si>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</si>
  <si>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</si>
  <si>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</si>
  <si>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</si>
  <si>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</si>
  <si>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</si>
  <si>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</si>
  <si>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</si>
  <si>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</si>
  <si>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</si>
  <si>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</si>
  <si>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</si>
  <si>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</si>
  <si>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</si>
  <si>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</si>
  <si>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</si>
  <si>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</si>
  <si>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</si>
  <si>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</si>
  <si>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</si>
  <si>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</si>
  <si>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</si>
  <si>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</si>
  <si>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</si>
  <si>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</si>
  <si>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</si>
  <si>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</si>
  <si>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</si>
  <si>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</si>
  <si>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</si>
  <si>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</si>
  <si>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</si>
  <si>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</si>
  <si>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</si>
  <si>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</si>
  <si>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</si>
  <si>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</si>
  <si>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</si>
  <si>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</si>
  <si>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</si>
  <si>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</si>
  <si>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</si>
  <si>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</si>
  <si>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</si>
  <si>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</si>
  <si>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</si>
  <si>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</si>
  <si>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</si>
  <si>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</si>
  <si>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</si>
  <si>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</si>
  <si>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</si>
  <si>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</si>
  <si>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</si>
  <si>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</si>
  <si>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</si>
  <si>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</si>
  <si>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</si>
  <si>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</si>
  <si>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</si>
  <si>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</si>
  <si>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</si>
  <si>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</si>
  <si>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</si>
  <si>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</si>
  <si>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</si>
  <si>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</si>
  <si>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</si>
  <si>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</si>
  <si>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</si>
  <si>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</si>
  <si>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</si>
  <si>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</si>
  <si>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</si>
  <si>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</si>
  <si>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</si>
  <si>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</si>
  <si>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</si>
  <si>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</si>
  <si>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</si>
  <si>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</si>
  <si>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</si>
  <si>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</si>
  <si>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</si>
  <si>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</si>
  <si>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</si>
  <si>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</si>
  <si>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</si>
  <si>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</si>
  <si>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</si>
  <si>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</si>
  <si>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</si>
  <si>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</si>
  <si>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</si>
  <si>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</si>
  <si>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</si>
  <si>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</si>
  <si>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</si>
  <si>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</si>
  <si>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</si>
  <si>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</si>
  <si>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</si>
  <si>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</si>
  <si>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</si>
  <si>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</si>
  <si>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</si>
  <si>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</si>
  <si>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</si>
  <si>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</si>
  <si>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</si>
  <si>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</si>
  <si>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</si>
  <si>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</si>
  <si>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</si>
  <si>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</si>
  <si>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</si>
  <si>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</si>
  <si>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</si>
  <si>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</si>
  <si>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</si>
  <si>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</si>
  <si>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</si>
  <si>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</si>
  <si>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</si>
  <si>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</si>
  <si>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</si>
  <si>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</si>
  <si>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</si>
  <si>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</si>
  <si>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</si>
  <si>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</si>
  <si>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</si>
  <si>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</si>
  <si>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</si>
  <si>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</si>
  <si>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</si>
  <si>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</si>
  <si>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</si>
  <si>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</si>
  <si>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</si>
  <si>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</si>
  <si>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</si>
  <si>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</si>
  <si>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</si>
  <si>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</si>
  <si>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</si>
  <si>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</si>
  <si>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</si>
  <si>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</si>
  <si>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</si>
  <si>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</si>
  <si>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</si>
  <si>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</si>
  <si>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</si>
  <si>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</si>
  <si>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</si>
  <si>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</si>
  <si>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</si>
  <si>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</si>
  <si>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</si>
  <si>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</si>
  <si>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</si>
  <si>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</si>
  <si>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</si>
  <si>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</si>
  <si>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</si>
  <si>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</si>
  <si>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</si>
  <si>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</si>
  <si>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</si>
  <si>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</si>
  <si>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</si>
  <si>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</si>
  <si>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</si>
  <si>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</si>
  <si>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</si>
  <si>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</si>
  <si>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</si>
  <si>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</si>
  <si>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</si>
  <si>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</si>
  <si>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</si>
  <si>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</si>
  <si>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</si>
  <si>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</si>
  <si>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</si>
  <si>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</si>
  <si>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</si>
  <si>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</si>
  <si>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</si>
  <si>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</si>
  <si>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</si>
  <si>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</si>
  <si>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</si>
  <si>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</si>
  <si>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</si>
  <si>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</si>
  <si>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</si>
  <si>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</si>
  <si>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</si>
  <si>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</si>
  <si>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</si>
  <si>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</si>
  <si>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</si>
  <si>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</si>
  <si>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</si>
  <si>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</si>
  <si>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</si>
  <si>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</si>
  <si>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</si>
  <si>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</si>
  <si>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</si>
  <si>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</si>
  <si>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</si>
  <si>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</si>
  <si>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</si>
  <si>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</si>
  <si>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</si>
  <si>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</si>
  <si>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</si>
  <si>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</si>
  <si>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</si>
  <si>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</si>
  <si>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</si>
  <si>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</si>
  <si>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</si>
  <si>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</si>
  <si>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</si>
  <si>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</si>
  <si>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</si>
  <si>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</si>
  <si>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</si>
  <si>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</si>
  <si>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</si>
  <si>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</si>
  <si>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</si>
  <si>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</si>
  <si>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</si>
  <si>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</si>
  <si>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</si>
  <si>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</si>
  <si>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</si>
  <si>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</si>
  <si>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</si>
  <si>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</si>
  <si>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</si>
  <si>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</si>
  <si>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</si>
  <si>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</si>
  <si>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</si>
  <si>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</si>
  <si>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</si>
  <si>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</si>
  <si>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</si>
  <si>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</si>
  <si>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</si>
  <si>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</si>
  <si>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</si>
  <si>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</si>
  <si>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</si>
  <si>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</si>
  <si>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</si>
  <si>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</si>
  <si>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</si>
  <si>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</si>
  <si>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</si>
  <si>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</si>
  <si>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</si>
  <si>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</si>
  <si>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</si>
  <si>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</si>
  <si>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</si>
  <si>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</si>
  <si>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</si>
  <si>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</si>
  <si>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</si>
  <si>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</si>
  <si>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</si>
  <si>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</si>
  <si>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</si>
  <si>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</si>
  <si>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</si>
  <si>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</si>
  <si>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</si>
  <si>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</si>
  <si>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</si>
  <si>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</si>
  <si>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</si>
  <si>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</si>
  <si>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</si>
  <si>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</si>
  <si>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</si>
  <si>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</si>
  <si>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</si>
  <si>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</si>
  <si>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</si>
  <si>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</si>
  <si>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</si>
  <si>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</si>
  <si>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</si>
  <si>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</si>
  <si>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</si>
  <si>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</si>
  <si>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</si>
  <si>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</si>
  <si>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</si>
  <si>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</si>
  <si>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</si>
  <si>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</si>
  <si>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</si>
  <si>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</si>
  <si>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</si>
  <si>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</si>
  <si>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</si>
  <si>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</si>
  <si>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</si>
  <si>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</si>
  <si>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</si>
  <si>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</si>
  <si>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</si>
  <si>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</si>
  <si>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</si>
  <si>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</si>
  <si>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</si>
  <si>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</si>
  <si>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</si>
  <si>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</si>
  <si>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</si>
  <si>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</si>
  <si>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</si>
  <si>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</si>
  <si>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</si>
  <si>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</si>
  <si>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</si>
  <si>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</si>
  <si>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</si>
  <si>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</si>
  <si>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</si>
  <si>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</si>
  <si>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</si>
  <si>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</si>
  <si>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</si>
  <si>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</si>
  <si>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</si>
  <si>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</si>
  <si>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</si>
  <si>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</si>
  <si>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</si>
  <si>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</si>
  <si>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</si>
  <si>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</si>
  <si>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</si>
  <si>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</si>
  <si>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</si>
  <si>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</si>
  <si>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</si>
  <si>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</si>
  <si>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</si>
  <si>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</si>
  <si>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</si>
  <si>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</si>
  <si>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</si>
  <si>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</si>
  <si>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</si>
  <si>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</si>
  <si>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</si>
  <si>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</si>
  <si>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</si>
  <si>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</si>
  <si>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</si>
  <si>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</si>
  <si>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</si>
  <si>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</si>
  <si>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</si>
  <si>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</si>
  <si>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</si>
  <si>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</si>
  <si>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</si>
  <si>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</si>
  <si>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</si>
  <si>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</si>
  <si>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</si>
  <si>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</si>
  <si>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</si>
  <si>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</si>
  <si>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</si>
  <si>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</si>
  <si>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</si>
  <si>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</si>
  <si>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</si>
  <si>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</si>
  <si>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</si>
  <si>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</si>
  <si>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</si>
  <si>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</si>
  <si>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</si>
  <si>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</si>
  <si>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</si>
  <si>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</si>
  <si>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</si>
  <si>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</si>
  <si>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</si>
  <si>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</si>
  <si>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</si>
  <si>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</si>
  <si>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</si>
  <si>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</si>
  <si>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</si>
  <si>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</si>
  <si>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</si>
  <si>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</si>
  <si>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</si>
  <si>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</si>
  <si>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</si>
  <si>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</si>
  <si>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</si>
  <si>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</si>
  <si>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</si>
  <si>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</si>
  <si>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</si>
  <si>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</si>
  <si>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</si>
  <si>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</si>
  <si>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</si>
  <si>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</si>
  <si>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</si>
  <si>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</si>
  <si>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</si>
  <si>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</si>
  <si>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</si>
  <si>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</si>
  <si>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</si>
  <si>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</si>
  <si>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</si>
  <si>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</si>
  <si>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</si>
  <si>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</si>
  <si>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</si>
  <si>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</si>
  <si>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</si>
  <si>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</si>
  <si>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</si>
  <si>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</si>
  <si>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</si>
  <si>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</si>
  <si>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</si>
  <si>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</si>
  <si>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</si>
  <si>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</si>
  <si>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</si>
  <si>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</si>
  <si>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</si>
  <si>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</si>
  <si>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</si>
  <si>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</si>
  <si>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</si>
  <si>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</si>
  <si>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</si>
  <si>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</si>
  <si>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</si>
  <si>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</si>
  <si>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</si>
  <si>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</si>
  <si>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</si>
  <si>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</si>
  <si>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</si>
  <si>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</si>
  <si>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</si>
  <si>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</si>
  <si>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</si>
  <si>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</si>
  <si>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</si>
  <si>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</si>
  <si>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</si>
  <si>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</si>
  <si>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</si>
  <si>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</si>
  <si>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</si>
  <si>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</si>
  <si>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</si>
  <si>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</si>
  <si>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</si>
  <si>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</si>
  <si>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</si>
  <si>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</si>
  <si>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</si>
  <si>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</si>
  <si>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</si>
  <si>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</si>
  <si>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</si>
  <si>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</si>
  <si>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</si>
  <si>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</si>
  <si>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</si>
  <si>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</si>
  <si>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</si>
  <si>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</si>
  <si>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</si>
  <si>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</si>
  <si>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</si>
  <si>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</si>
  <si>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</si>
  <si>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</si>
  <si>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</si>
  <si>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</si>
  <si>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</si>
  <si>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</si>
  <si>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</si>
  <si>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</si>
  <si>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</si>
  <si>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</si>
  <si>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</si>
  <si>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</si>
  <si>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</si>
  <si>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</si>
  <si>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</si>
  <si>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</si>
  <si>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</si>
  <si>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</si>
  <si>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</si>
  <si>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</si>
  <si>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</si>
  <si>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</si>
  <si>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</si>
  <si>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</si>
  <si>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</si>
  <si>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</si>
  <si>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</si>
  <si>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</si>
  <si>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</si>
  <si>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</si>
  <si>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</si>
  <si>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</si>
  <si>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</si>
  <si>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</si>
  <si>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</si>
  <si>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</si>
  <si>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</si>
  <si>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</si>
  <si>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</si>
  <si>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</si>
  <si>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</si>
  <si>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</si>
  <si>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</si>
  <si>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</si>
  <si>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</si>
  <si>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</si>
  <si>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</si>
  <si>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</si>
  <si>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</si>
  <si>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</si>
  <si>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</si>
  <si>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</si>
  <si>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</si>
  <si>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</si>
  <si>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</si>
  <si>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</si>
  <si>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</si>
  <si>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</si>
  <si>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</si>
  <si>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</si>
  <si>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</si>
  <si>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</si>
  <si>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</si>
  <si>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</si>
  <si>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</si>
  <si>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</si>
  <si>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</si>
  <si>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</si>
  <si>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</si>
  <si>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</si>
  <si>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</si>
  <si>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</si>
  <si>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</si>
  <si>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</si>
  <si>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</si>
  <si>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</si>
  <si>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</si>
  <si>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</si>
  <si>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</si>
  <si>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</si>
  <si>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</si>
  <si>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</si>
  <si>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</si>
  <si>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</si>
  <si>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</si>
  <si>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</si>
  <si>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</si>
  <si>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</si>
  <si>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</si>
  <si>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</si>
  <si>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</si>
  <si>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</si>
  <si>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</si>
  <si>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</si>
  <si>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</si>
  <si>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</si>
  <si>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</si>
  <si>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</si>
  <si>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</si>
  <si>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</si>
  <si>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</si>
  <si>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</si>
  <si>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</si>
  <si>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</si>
  <si>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</si>
  <si>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</si>
  <si>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</si>
  <si>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</si>
  <si>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</si>
  <si>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</si>
  <si>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</si>
  <si>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</si>
  <si>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</si>
  <si>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</si>
  <si>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</si>
  <si>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</si>
  <si>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</si>
  <si>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</si>
  <si>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</si>
  <si>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</si>
  <si>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</si>
  <si>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</si>
  <si>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</si>
  <si>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</si>
  <si>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</si>
  <si>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</si>
  <si>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</si>
  <si>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</si>
  <si>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</si>
  <si>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</si>
  <si>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</si>
  <si>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</si>
  <si>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</si>
  <si>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</si>
  <si>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</si>
  <si>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</si>
  <si>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</si>
  <si>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</si>
  <si>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</si>
  <si>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</si>
  <si>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</si>
  <si>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</si>
  <si>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</si>
  <si>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</si>
  <si>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</si>
  <si>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</si>
  <si>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</si>
  <si>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</si>
  <si>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</si>
  <si>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</si>
  <si>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</si>
  <si>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</si>
  <si>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</si>
  <si>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</si>
  <si>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</si>
  <si>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</si>
  <si>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</si>
  <si>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</si>
  <si>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</si>
  <si>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</si>
  <si>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</si>
  <si>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</si>
  <si>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</si>
  <si>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</si>
  <si>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</si>
  <si>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</si>
  <si>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</si>
  <si>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</si>
  <si>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</si>
  <si>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</si>
  <si>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</si>
  <si>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</si>
  <si>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</si>
  <si>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</si>
  <si>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</si>
  <si>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</si>
  <si>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</si>
  <si>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</si>
  <si>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</si>
  <si>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</si>
  <si>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</si>
  <si>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</si>
  <si>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</si>
  <si>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</si>
  <si>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</si>
  <si>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</si>
  <si>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</si>
  <si>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</si>
  <si>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</si>
  <si>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</si>
  <si>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</si>
  <si>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</si>
  <si>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</si>
  <si>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</si>
  <si>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</si>
  <si>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</si>
  <si>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</si>
  <si>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</si>
  <si>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</si>
  <si>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</si>
  <si>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</si>
  <si>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</si>
  <si>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</si>
  <si>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</si>
  <si>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</si>
  <si>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</si>
  <si>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</si>
  <si>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</si>
  <si>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</si>
  <si>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</si>
  <si>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</si>
  <si>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</si>
  <si>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</si>
  <si>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</si>
  <si>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</si>
  <si>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</si>
  <si>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</si>
  <si>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</si>
  <si>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</si>
  <si>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</si>
  <si>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</si>
  <si>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</si>
  <si>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</si>
  <si>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</si>
  <si>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</si>
  <si>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</si>
  <si>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</si>
  <si>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</si>
  <si>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</si>
  <si>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</si>
  <si>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</si>
  <si>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</si>
  <si>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</si>
  <si>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</si>
  <si>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</si>
  <si>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</si>
  <si>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</si>
  <si>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</si>
  <si>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</si>
  <si>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</si>
  <si>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</si>
  <si>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</si>
  <si>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</si>
  <si>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</si>
  <si>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</si>
  <si>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</si>
  <si>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</si>
  <si>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</si>
  <si>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</si>
  <si>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</si>
  <si>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</si>
  <si>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</si>
  <si>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</si>
  <si>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</si>
  <si>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</si>
  <si>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</si>
  <si>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</si>
  <si>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</si>
  <si>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</si>
  <si>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</si>
  <si>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</si>
  <si>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</si>
  <si>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</si>
  <si>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</si>
  <si>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</si>
  <si>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</si>
  <si>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</si>
  <si>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</si>
  <si>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</si>
  <si>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</si>
  <si>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</si>
  <si>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</si>
  <si>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</si>
  <si>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</si>
  <si>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</si>
  <si>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</si>
  <si>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</si>
  <si>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</si>
  <si>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</si>
  <si>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</si>
  <si>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</si>
  <si>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</si>
  <si>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</si>
  <si>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</si>
  <si>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</si>
  <si>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</si>
  <si>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</si>
  <si>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</si>
  <si>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</si>
  <si>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</si>
  <si>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</si>
  <si>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</si>
  <si>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</si>
  <si>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</si>
  <si>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</si>
  <si>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</si>
  <si>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</si>
  <si>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</si>
  <si>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</si>
  <si>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</si>
  <si>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</si>
  <si>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</si>
  <si>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</si>
  <si>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</si>
  <si>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</si>
  <si>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</si>
  <si>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</si>
  <si>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</si>
  <si>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</si>
  <si>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</si>
  <si>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</si>
  <si>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</si>
  <si>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</si>
  <si>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</si>
  <si>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</si>
  <si>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</si>
  <si>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</si>
  <si>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</si>
  <si>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</si>
  <si>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</si>
  <si>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</si>
  <si>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</si>
  <si>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</si>
  <si>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</si>
  <si>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</si>
  <si>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</si>
  <si>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</si>
  <si>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</si>
  <si>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</si>
  <si>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</si>
  <si>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</si>
  <si>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</si>
  <si>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</si>
  <si>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</si>
  <si>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</si>
  <si>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</si>
  <si>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</si>
  <si>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</si>
  <si>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</si>
  <si>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</si>
  <si>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</si>
  <si>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</si>
  <si>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</si>
  <si>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</si>
  <si>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</si>
  <si>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</si>
  <si>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</si>
  <si>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</si>
  <si>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</si>
  <si>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</si>
  <si>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</si>
  <si>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</si>
  <si>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</si>
  <si>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</si>
  <si>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</si>
  <si>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</si>
  <si>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</si>
  <si>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</si>
  <si>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</si>
  <si>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</si>
  <si>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</si>
  <si>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</si>
  <si>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</si>
  <si>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</si>
  <si>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</si>
  <si>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</si>
  <si>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</si>
  <si>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</si>
  <si>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</si>
  <si>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</si>
  <si>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</si>
  <si>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</si>
  <si>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</si>
  <si>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</si>
  <si>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</si>
  <si>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</si>
  <si>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</si>
  <si>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</si>
  <si>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</si>
  <si>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</si>
  <si>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</si>
  <si>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</si>
  <si>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</si>
  <si>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</si>
  <si>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</si>
  <si>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</si>
  <si>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</si>
  <si>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</si>
  <si>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</si>
  <si>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</si>
  <si>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</si>
  <si>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</si>
  <si>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</si>
  <si>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</si>
  <si>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</si>
  <si>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</si>
  <si>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</si>
  <si>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</si>
  <si>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</si>
  <si>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</si>
  <si>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</si>
  <si>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</si>
  <si>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</si>
  <si>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</si>
  <si>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</si>
  <si>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</si>
  <si>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</si>
  <si>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</si>
  <si>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</si>
  <si>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</si>
  <si>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</si>
  <si>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</si>
  <si>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</si>
  <si>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</si>
  <si>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</si>
  <si>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</si>
  <si>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</si>
  <si>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</si>
  <si>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</si>
  <si>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</si>
  <si>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</si>
  <si>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</si>
  <si>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</si>
  <si>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</si>
  <si>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</si>
  <si>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</si>
  <si>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</si>
  <si>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</si>
  <si>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</si>
  <si>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</si>
  <si>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</si>
  <si>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</si>
  <si>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</si>
  <si>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</si>
  <si>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</si>
  <si>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</si>
  <si>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</si>
  <si>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</si>
  <si>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</si>
  <si>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</si>
  <si>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</si>
  <si>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</si>
  <si>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</si>
  <si>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</si>
  <si>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</si>
  <si>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</si>
  <si>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</si>
  <si>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</si>
  <si>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</si>
  <si>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</si>
  <si>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</si>
  <si>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</si>
  <si>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</si>
  <si>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</si>
  <si>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</si>
  <si>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</si>
  <si>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</si>
  <si>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</si>
  <si>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</si>
  <si>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</si>
  <si>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</si>
  <si>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</si>
  <si>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</si>
  <si>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</si>
  <si>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</si>
  <si>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</si>
  <si>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</si>
  <si>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</si>
  <si>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</si>
  <si>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</si>
  <si>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</si>
  <si>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</si>
  <si>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</si>
  <si>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</si>
  <si>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</si>
  <si>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</si>
  <si>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</si>
  <si>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</si>
  <si>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</si>
  <si>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</si>
  <si>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</si>
  <si>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</si>
  <si>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</si>
  <si>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</si>
  <si>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</si>
  <si>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</si>
  <si>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</si>
  <si>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</si>
  <si>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</si>
  <si>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</si>
  <si>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</si>
  <si>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</si>
  <si>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</si>
  <si>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</si>
  <si>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</si>
  <si>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</si>
  <si>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</si>
  <si>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</si>
  <si>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</si>
  <si>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</si>
  <si>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</si>
  <si>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</si>
  <si>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</si>
  <si>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</si>
  <si>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</si>
  <si>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</si>
  <si>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</si>
  <si>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</si>
  <si>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</si>
  <si>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</si>
  <si>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</si>
  <si>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</si>
  <si>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</si>
  <si>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</si>
  <si>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</si>
  <si>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</si>
  <si>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</si>
  <si>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</si>
  <si>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</si>
  <si>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</si>
  <si>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</si>
  <si>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</si>
  <si>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</si>
  <si>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</si>
  <si>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</si>
  <si>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</si>
  <si>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</si>
  <si>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</si>
  <si>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</si>
  <si>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</si>
  <si>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</si>
  <si>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</si>
  <si>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</si>
  <si>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</si>
  <si>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</si>
  <si>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</si>
  <si>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</si>
  <si>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</si>
  <si>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</si>
  <si>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</si>
  <si>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</si>
  <si>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</si>
  <si>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</si>
  <si>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</si>
  <si>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</si>
  <si>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</si>
  <si>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</si>
  <si>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</si>
  <si>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</si>
  <si>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</si>
  <si>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</si>
  <si>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</si>
  <si>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</si>
  <si>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</si>
  <si>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</si>
  <si>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</si>
  <si>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</si>
  <si>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</si>
  <si>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</si>
  <si>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</si>
  <si>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</si>
  <si>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</si>
  <si>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</si>
  <si>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</si>
  <si>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</si>
  <si>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</si>
  <si>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</si>
  <si>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</si>
  <si>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</si>
  <si>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</si>
  <si>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</si>
  <si>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</si>
  <si>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</si>
  <si>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</si>
  <si>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</si>
  <si>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</si>
  <si>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</si>
  <si>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</si>
  <si>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</si>
  <si>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</si>
  <si>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</si>
  <si>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</si>
  <si>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</si>
  <si>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</si>
  <si>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</si>
  <si>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</si>
  <si>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</si>
  <si>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</si>
  <si>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</si>
  <si>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</si>
  <si>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</si>
  <si>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</si>
  <si>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</si>
  <si>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</si>
  <si>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</si>
  <si>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</si>
  <si>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</si>
  <si>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</si>
  <si>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</si>
  <si>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</si>
  <si>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</si>
  <si>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</si>
  <si>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</si>
  <si>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</si>
  <si>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</si>
  <si>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</si>
  <si>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</si>
  <si>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</si>
  <si>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</si>
  <si>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</si>
  <si>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</si>
  <si>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</si>
  <si>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</si>
  <si>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</si>
  <si>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</si>
  <si>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</si>
  <si>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</si>
  <si>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</si>
  <si>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</si>
  <si>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</si>
  <si>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</si>
  <si>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</si>
  <si>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</si>
  <si>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</si>
  <si>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</si>
  <si>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</si>
  <si>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</si>
  <si>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</si>
  <si>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</si>
  <si>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</si>
  <si>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</si>
  <si>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</si>
  <si>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</si>
  <si>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</si>
  <si>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</si>
  <si>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</si>
  <si>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</si>
  <si>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</si>
  <si>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</si>
  <si>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</si>
  <si>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</si>
  <si>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</si>
  <si>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</si>
  <si>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</si>
  <si>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</si>
  <si>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</si>
  <si>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</si>
  <si>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</si>
  <si>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</si>
  <si>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</si>
  <si>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</si>
  <si>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</si>
  <si>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</si>
  <si>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</si>
  <si>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</si>
  <si>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</si>
  <si>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</si>
  <si>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</si>
  <si>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</si>
  <si>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</si>
  <si>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</si>
  <si>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</si>
  <si>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</si>
  <si>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</si>
  <si>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</si>
  <si>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</si>
  <si>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</si>
  <si>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</si>
  <si>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</si>
  <si>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</si>
  <si>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</si>
  <si>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</si>
  <si>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</si>
  <si>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</si>
  <si>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</si>
  <si>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</si>
  <si>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</si>
  <si>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</si>
  <si>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</si>
  <si>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</si>
  <si>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</si>
  <si>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</si>
  <si>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</si>
  <si>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</si>
  <si>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</si>
  <si>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</si>
  <si>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</si>
  <si>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</si>
  <si>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</si>
  <si>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</si>
  <si>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</si>
  <si>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</si>
  <si>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</si>
  <si>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</si>
  <si>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</si>
  <si>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</si>
  <si>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</si>
  <si>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</si>
  <si>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</si>
  <si>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</si>
  <si>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</si>
  <si>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</si>
  <si>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</si>
  <si>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</si>
  <si>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</si>
  <si>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</si>
  <si>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</si>
  <si>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</si>
  <si>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</si>
  <si>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</si>
  <si>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</si>
  <si>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</si>
  <si>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</si>
  <si>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</si>
  <si>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</si>
  <si>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</si>
  <si>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</si>
  <si>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</si>
  <si>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</si>
  <si>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</si>
  <si>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</si>
  <si>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</si>
  <si>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</si>
  <si>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</si>
  <si>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</si>
  <si>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</si>
  <si>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</si>
  <si>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</si>
  <si>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</si>
  <si>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</si>
  <si>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</si>
  <si>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</si>
  <si>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</si>
  <si>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</si>
  <si>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</si>
  <si>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</si>
  <si>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</si>
  <si>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</si>
  <si>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</si>
  <si>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</si>
  <si>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</si>
  <si>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</si>
  <si>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</si>
  <si>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</si>
  <si>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</si>
  <si>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</si>
  <si>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</si>
  <si>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</si>
  <si>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</si>
  <si>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</si>
  <si>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</si>
  <si>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</si>
  <si>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</si>
  <si>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</si>
  <si>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</si>
  <si>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</si>
  <si>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</si>
  <si>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</si>
  <si>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</si>
  <si>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</si>
  <si>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</si>
  <si>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</si>
  <si>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</si>
  <si>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</si>
  <si>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</si>
  <si>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</si>
  <si>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</si>
  <si>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</si>
  <si>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</si>
  <si>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</si>
  <si>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</si>
  <si>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</si>
  <si>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</si>
  <si>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</si>
  <si>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</si>
  <si>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</si>
  <si>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</si>
  <si>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</si>
  <si>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</si>
  <si>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</si>
  <si>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</si>
  <si>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</si>
  <si>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</si>
  <si>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</si>
  <si>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</si>
  <si>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</si>
  <si>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</si>
  <si>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</si>
  <si>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</si>
  <si>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</si>
  <si>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</si>
  <si>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</si>
  <si>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</si>
  <si>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</si>
  <si>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</si>
  <si>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</si>
  <si>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</si>
  <si>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</si>
  <si>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</si>
  <si>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</si>
  <si>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</si>
  <si>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</si>
  <si>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</si>
  <si>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</si>
  <si>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</si>
  <si>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</si>
  <si>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</si>
  <si>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</si>
  <si>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</si>
  <si>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</si>
  <si>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</si>
  <si>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</si>
  <si>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</si>
  <si>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</si>
  <si>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</si>
  <si>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</si>
  <si>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</si>
  <si>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</si>
  <si>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</si>
  <si>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</si>
  <si>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</si>
  <si>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</si>
  <si>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</si>
  <si>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</si>
  <si>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</si>
  <si>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</si>
  <si>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</si>
  <si>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</si>
  <si>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</si>
  <si>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</si>
  <si>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</si>
  <si>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</si>
  <si>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</si>
  <si>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</si>
  <si>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</si>
  <si>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</si>
  <si>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</si>
  <si>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</si>
  <si>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</si>
  <si>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</si>
  <si>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</si>
  <si>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</si>
  <si>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</si>
  <si>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</si>
  <si>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</si>
  <si>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</si>
  <si>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</si>
  <si>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</si>
  <si>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</si>
  <si>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</si>
  <si>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</si>
  <si>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</si>
  <si>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</si>
  <si>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</si>
  <si>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</si>
  <si>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</si>
  <si>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</si>
  <si>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</si>
  <si>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</si>
  <si>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</si>
  <si>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</si>
  <si>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</si>
  <si>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</si>
  <si>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</si>
  <si>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</si>
  <si>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</si>
  <si>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</si>
  <si>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</si>
  <si>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</si>
  <si>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</si>
  <si>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</si>
  <si>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</si>
  <si>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</si>
  <si>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</si>
  <si>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</si>
  <si>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</si>
  <si>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</si>
  <si>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</si>
  <si>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</si>
  <si>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</si>
  <si>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</si>
  <si>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</si>
  <si>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</si>
  <si>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</si>
  <si>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</si>
  <si>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</si>
  <si>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</si>
  <si>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</si>
  <si>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</si>
  <si>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</si>
  <si>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</si>
  <si>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</si>
  <si>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</si>
  <si>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</si>
  <si>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</si>
  <si>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</si>
  <si>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</si>
  <si>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</si>
  <si>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</si>
  <si>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</si>
  <si>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</si>
  <si>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</si>
  <si>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</si>
  <si>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</si>
  <si>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</si>
  <si>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</si>
  <si>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</si>
  <si>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</si>
  <si>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</si>
  <si>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</si>
  <si>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</si>
  <si>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</si>
  <si>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</si>
  <si>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</si>
  <si>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</si>
  <si>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</si>
  <si>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</si>
  <si>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</si>
  <si>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</si>
  <si>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</si>
  <si>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</si>
  <si>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</si>
  <si>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</si>
  <si>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</si>
  <si>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</si>
  <si>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</si>
  <si>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</si>
  <si>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</si>
  <si>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</si>
  <si>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</si>
  <si>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</si>
  <si>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</si>
  <si>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</si>
  <si>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</si>
  <si>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</si>
  <si>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</si>
  <si>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</si>
  <si>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</si>
  <si>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</si>
  <si>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</si>
  <si>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</si>
  <si>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</si>
  <si>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</si>
  <si>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</si>
  <si>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</si>
  <si>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</si>
  <si>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</si>
  <si>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</si>
  <si>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</si>
  <si>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</si>
  <si>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</si>
  <si>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</si>
  <si>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</si>
  <si>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</si>
  <si>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</si>
  <si>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</si>
  <si>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</si>
  <si>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</si>
  <si>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</si>
  <si>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</si>
  <si>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</si>
  <si>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</si>
  <si>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</si>
  <si>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</si>
  <si>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</si>
  <si>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</si>
  <si>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</si>
  <si>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</si>
  <si>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</si>
  <si>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</si>
  <si>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</si>
  <si>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</si>
  <si>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</si>
  <si>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</si>
  <si>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</si>
  <si>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</si>
  <si>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</si>
  <si>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</si>
  <si>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</si>
  <si>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</si>
  <si>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</si>
  <si>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</si>
  <si>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</si>
  <si>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</si>
  <si>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</si>
  <si>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</si>
  <si>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</si>
  <si>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</si>
  <si>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</si>
  <si>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</si>
  <si>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</si>
  <si>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</si>
  <si>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</si>
  <si>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</si>
  <si>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</si>
  <si>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</si>
  <si>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</si>
  <si>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</si>
  <si>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</si>
  <si>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</si>
  <si>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</si>
  <si>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</si>
  <si>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</si>
  <si>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</si>
  <si>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</si>
  <si>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</si>
  <si>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</si>
  <si>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</si>
  <si>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</si>
  <si>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</si>
  <si>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</si>
  <si>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</si>
  <si>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</si>
  <si>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</si>
  <si>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</si>
  <si>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</si>
  <si>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</si>
  <si>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</si>
  <si>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</si>
  <si>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</si>
  <si>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</si>
  <si>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</si>
  <si>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</si>
  <si>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</si>
  <si>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</si>
  <si>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</si>
  <si>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</si>
  <si>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</si>
  <si>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</si>
  <si>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</si>
  <si>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</si>
  <si>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</si>
  <si>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</si>
  <si>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</si>
  <si>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</si>
  <si>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</si>
  <si>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</si>
  <si>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</si>
  <si>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</si>
  <si>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</si>
  <si>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</si>
  <si>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</si>
  <si>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</si>
  <si>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</si>
  <si>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</si>
  <si>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</si>
  <si>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</si>
  <si>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</si>
  <si>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</si>
  <si>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</si>
  <si>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</si>
  <si>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</si>
  <si>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</si>
  <si>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</si>
  <si>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</si>
  <si>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</si>
  <si>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</si>
  <si>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</si>
  <si>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</si>
  <si>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</si>
  <si>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</si>
  <si>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</si>
  <si>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</si>
  <si>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</si>
  <si>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</si>
  <si>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</si>
  <si>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</si>
  <si>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</si>
  <si>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</si>
  <si>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</si>
  <si>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</si>
  <si>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</si>
  <si>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</si>
  <si>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</si>
  <si>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</si>
  <si>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</si>
  <si>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</si>
  <si>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</si>
  <si>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</si>
  <si>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</si>
  <si>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</si>
  <si>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</si>
  <si>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</si>
  <si>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</si>
  <si>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</si>
  <si>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</si>
  <si>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</si>
  <si>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</si>
  <si>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</si>
  <si>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</si>
  <si>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</si>
  <si>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</si>
  <si>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</si>
  <si>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</si>
  <si>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</si>
  <si>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</si>
  <si>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</si>
  <si>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</si>
  <si>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</si>
  <si>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</si>
  <si>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</si>
  <si>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</si>
  <si>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</si>
  <si>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</si>
  <si>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</si>
  <si>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</si>
  <si>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</si>
  <si>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</si>
  <si>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</si>
  <si>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</si>
  <si>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</si>
  <si>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</si>
  <si>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</si>
  <si>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</si>
  <si>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</si>
  <si>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</si>
  <si>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</si>
  <si>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</si>
  <si>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</si>
  <si>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</si>
  <si>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</si>
  <si>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</si>
  <si>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</si>
  <si>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</si>
  <si>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</si>
  <si>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</si>
  <si>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</si>
  <si>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</si>
  <si>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</si>
  <si>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</si>
  <si>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</si>
  <si>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</si>
  <si>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</si>
  <si>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</si>
  <si>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</si>
  <si>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</si>
  <si>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</si>
  <si>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</si>
  <si>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</si>
  <si>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</si>
  <si>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</si>
  <si>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</si>
  <si>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</si>
  <si>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</si>
  <si>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</si>
  <si>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</si>
  <si>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</si>
  <si>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</si>
  <si>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</si>
  <si>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</si>
  <si>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</si>
  <si>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</si>
  <si>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</si>
  <si>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</si>
  <si>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</si>
  <si>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</si>
  <si>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</si>
  <si>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</si>
  <si>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</si>
  <si>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</si>
  <si>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</si>
  <si>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</si>
  <si>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</si>
  <si>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</si>
  <si>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</si>
  <si>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</si>
  <si>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</si>
  <si>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</si>
  <si>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</si>
  <si>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</si>
  <si>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</si>
  <si>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</si>
  <si>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</si>
  <si>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</si>
  <si>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</si>
  <si>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</si>
  <si>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</si>
  <si>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</si>
  <si>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</si>
  <si>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</si>
  <si>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</si>
  <si>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</si>
  <si>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</si>
  <si>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</si>
  <si>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</si>
  <si>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</si>
  <si>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</si>
  <si>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</si>
  <si>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</si>
  <si>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</si>
  <si>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</si>
  <si>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</si>
  <si>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</si>
  <si>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</si>
  <si>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</si>
  <si>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</si>
  <si>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</si>
  <si>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</si>
  <si>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</si>
  <si>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</si>
  <si>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</si>
  <si>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</si>
  <si>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</si>
  <si>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</si>
  <si>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</si>
  <si>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</si>
  <si>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</si>
  <si>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</si>
  <si>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</si>
  <si>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</si>
  <si>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</si>
  <si>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</si>
  <si>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</si>
  <si>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</si>
  <si>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</si>
  <si>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</si>
  <si>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</si>
  <si>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</si>
  <si>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</si>
  <si>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</si>
  <si>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</si>
  <si>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</si>
  <si>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</si>
  <si>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</si>
  <si>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</si>
  <si>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</si>
  <si>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</si>
  <si>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</si>
  <si>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</si>
  <si>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</si>
  <si>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</si>
  <si>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</si>
  <si>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</si>
  <si>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</si>
  <si>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</si>
  <si>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</si>
  <si>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</si>
  <si>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</si>
  <si>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</si>
  <si>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</si>
  <si>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</si>
  <si>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</si>
  <si>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</si>
  <si>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</si>
  <si>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</si>
  <si>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</si>
  <si>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</si>
  <si>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</si>
  <si>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</si>
  <si>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</si>
  <si>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</si>
  <si>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</si>
  <si>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</si>
  <si>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</si>
  <si>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</si>
  <si>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</si>
  <si>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</si>
  <si>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</si>
  <si>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</si>
  <si>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</si>
  <si>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</si>
  <si>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</si>
  <si>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</si>
  <si>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</si>
  <si>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</si>
  <si>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</si>
  <si>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</si>
  <si>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</si>
  <si>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</si>
  <si>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</si>
  <si>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</si>
  <si>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</si>
  <si>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</si>
  <si>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</si>
  <si>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</si>
  <si>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</si>
  <si>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</si>
  <si>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</si>
  <si>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</si>
  <si>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</si>
  <si>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</si>
  <si>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</si>
  <si>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</si>
  <si>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</si>
  <si>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</si>
  <si>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</si>
  <si>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</si>
  <si>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</si>
  <si>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</si>
  <si>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</si>
  <si>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</si>
  <si>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</si>
  <si>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</si>
  <si>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</si>
  <si>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</si>
  <si>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</si>
  <si>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</si>
  <si>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</si>
  <si>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</si>
  <si>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</si>
  <si>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</si>
  <si>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</si>
  <si>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</si>
  <si>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</si>
  <si>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</si>
  <si>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</si>
  <si>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</si>
  <si>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</si>
  <si>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</si>
  <si>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</si>
  <si>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</si>
  <si>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</si>
  <si>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</si>
  <si>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</si>
  <si>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</si>
  <si>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</si>
  <si>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</si>
  <si>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</si>
  <si>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</si>
  <si>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</si>
  <si>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</si>
  <si>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</si>
  <si>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</si>
  <si>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</si>
  <si>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</si>
  <si>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</si>
  <si>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</si>
  <si>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</si>
  <si>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</si>
  <si>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</si>
  <si>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</si>
  <si>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</si>
  <si>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</si>
  <si>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</si>
  <si>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</si>
  <si>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</si>
  <si>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</si>
  <si>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</si>
  <si>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</si>
  <si>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</si>
  <si>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</si>
  <si>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</si>
  <si>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</si>
  <si>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</si>
  <si>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</si>
  <si>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</si>
  <si>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</si>
  <si>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</si>
  <si>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</si>
  <si>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</si>
  <si>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</si>
  <si>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</si>
  <si>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</si>
  <si>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</si>
  <si>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</si>
  <si>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</si>
  <si>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</si>
  <si>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</si>
  <si>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</si>
  <si>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</si>
  <si>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</si>
  <si>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</si>
  <si>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</si>
  <si>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</si>
  <si>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</si>
  <si>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</si>
  <si>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</si>
  <si>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</si>
  <si>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</si>
  <si>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</si>
  <si>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</si>
  <si>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</si>
  <si>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</si>
  <si>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</si>
  <si>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</si>
  <si>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</si>
  <si>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</si>
  <si>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</si>
  <si>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</si>
  <si>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</si>
  <si>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</si>
  <si>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</si>
  <si>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</si>
  <si>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</si>
  <si>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</si>
  <si>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</si>
  <si>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</si>
  <si>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</si>
  <si>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</si>
  <si>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</si>
  <si>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</si>
  <si>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</si>
  <si>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</si>
  <si>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</si>
  <si>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</si>
  <si>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</si>
  <si>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</si>
  <si>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</si>
  <si>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</si>
  <si>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</si>
  <si>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</si>
  <si>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</si>
  <si>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</si>
  <si>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</si>
  <si>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</si>
  <si>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</si>
  <si>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</si>
  <si>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</si>
  <si>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</si>
  <si>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</si>
  <si>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</si>
  <si>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</si>
  <si>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</si>
  <si>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</si>
  <si>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</si>
  <si>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</si>
  <si>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</si>
  <si>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</si>
  <si>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</si>
  <si>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</si>
  <si>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</si>
  <si>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</si>
  <si>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</si>
  <si>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</si>
  <si>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</si>
  <si>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</si>
  <si>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</si>
  <si>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</si>
  <si>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</si>
  <si>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</si>
  <si>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</si>
  <si>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</si>
  <si>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</si>
  <si>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</si>
  <si>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</si>
  <si>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</si>
  <si>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</si>
  <si>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</si>
  <si>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</si>
  <si>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</si>
  <si>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</si>
  <si>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</si>
  <si>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</si>
  <si>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</si>
  <si>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</si>
  <si>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</si>
  <si>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</si>
  <si>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</si>
  <si>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</si>
  <si>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</si>
  <si>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</si>
  <si>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</si>
  <si>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</si>
  <si>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</si>
  <si>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</si>
  <si>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</si>
  <si>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</si>
  <si>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</si>
  <si>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</si>
  <si>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</si>
  <si>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</si>
  <si>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</si>
  <si>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</si>
  <si>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</si>
  <si>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</si>
  <si>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</si>
  <si>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</si>
  <si>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</si>
  <si>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</si>
  <si>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</si>
  <si>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</si>
  <si>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</si>
  <si>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</si>
  <si>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</si>
  <si>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</si>
  <si>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</si>
  <si>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</si>
  <si>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</si>
  <si>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</si>
  <si>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</si>
  <si>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</si>
  <si>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</si>
  <si>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</si>
  <si>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</si>
  <si>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</si>
  <si>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</si>
  <si>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</si>
  <si>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</si>
  <si>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</si>
  <si>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</si>
  <si>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</si>
  <si>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</si>
  <si>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</si>
  <si>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</si>
  <si>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</si>
  <si>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</si>
  <si>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</si>
  <si>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</si>
  <si>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</si>
  <si>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</si>
  <si>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</si>
  <si>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</si>
  <si>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</si>
  <si>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</si>
  <si>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</si>
  <si>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</si>
  <si>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</si>
  <si>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</si>
  <si>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</si>
  <si>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</si>
  <si>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</si>
  <si>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</si>
  <si>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</si>
  <si>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</si>
  <si>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</si>
  <si>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</si>
  <si>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</si>
  <si>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</si>
  <si>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</si>
  <si>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</si>
  <si>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</si>
  <si>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</si>
  <si>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</si>
  <si>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</si>
  <si>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</si>
  <si>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</si>
  <si>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</si>
  <si>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</si>
  <si>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</si>
  <si>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</si>
  <si>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</si>
  <si>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</si>
  <si>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</si>
  <si>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</si>
  <si>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</si>
  <si>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</si>
  <si>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</si>
  <si>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</si>
  <si>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</si>
  <si>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</si>
  <si>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</si>
  <si>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</si>
  <si>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</si>
  <si>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</si>
  <si>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</si>
  <si>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</si>
  <si>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</si>
  <si>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</si>
  <si>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</si>
  <si>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</si>
  <si>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</si>
  <si>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</si>
  <si>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</si>
  <si>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</si>
  <si>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</si>
  <si>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</si>
  <si>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</si>
  <si>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</si>
  <si>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</si>
  <si>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</si>
  <si>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</si>
  <si>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</si>
  <si>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</si>
  <si>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</si>
  <si>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</si>
  <si>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</si>
  <si>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</si>
  <si>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</si>
  <si>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</si>
  <si>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</si>
  <si>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</si>
  <si>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</si>
  <si>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</si>
  <si>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</si>
  <si>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</si>
  <si>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</si>
  <si>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</si>
  <si>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</si>
  <si>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</si>
  <si>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</si>
  <si>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</si>
  <si>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</si>
  <si>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</si>
  <si>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</si>
  <si>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</si>
  <si>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</si>
  <si>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</si>
  <si>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</si>
  <si>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</si>
  <si>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</si>
  <si>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</si>
  <si>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</si>
  <si>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</si>
  <si>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</si>
  <si>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</si>
  <si>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</si>
  <si>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</si>
  <si>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</si>
  <si>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</si>
  <si>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</si>
  <si>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</si>
  <si>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</si>
  <si>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</si>
  <si>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</si>
  <si>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</si>
  <si>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</si>
  <si>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</si>
  <si>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</si>
  <si>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</si>
  <si>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</si>
  <si>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</si>
  <si>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</si>
  <si>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</si>
  <si>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</si>
  <si>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</si>
  <si>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</si>
  <si>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</si>
  <si>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</si>
  <si>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</si>
  <si>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</si>
  <si>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</si>
  <si>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</si>
  <si>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</si>
  <si>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</si>
  <si>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</si>
  <si>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</si>
  <si>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</si>
  <si>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</si>
  <si>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</si>
  <si>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</si>
  <si>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</si>
  <si>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</si>
  <si>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</si>
  <si>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</si>
  <si>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</si>
  <si>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</si>
  <si>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</si>
  <si>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</si>
  <si>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</si>
  <si>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</si>
  <si>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</si>
  <si>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</si>
  <si>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</si>
  <si>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</si>
  <si>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</si>
  <si>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</si>
  <si>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</si>
  <si>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</si>
  <si>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</si>
  <si>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</si>
  <si>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</si>
  <si>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</si>
  <si>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</si>
  <si>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</si>
  <si>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</si>
  <si>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</si>
  <si>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</si>
  <si>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</si>
  <si>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</si>
  <si>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</si>
  <si>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</si>
  <si>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</si>
  <si>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</si>
  <si>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</si>
  <si>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</si>
  <si>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</si>
  <si>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</si>
  <si>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</si>
  <si>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</si>
  <si>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</si>
  <si>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</si>
  <si>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</si>
  <si>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</si>
  <si>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</si>
  <si>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</si>
  <si>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</si>
  <si>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</si>
  <si>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</si>
  <si>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</si>
  <si>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</si>
  <si>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</si>
  <si>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</si>
  <si>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</si>
  <si>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</si>
  <si>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</si>
  <si>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</si>
  <si>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</si>
  <si>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</si>
  <si>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</si>
  <si>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</si>
  <si>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</si>
  <si>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</si>
  <si>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</si>
  <si>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</si>
  <si>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</si>
  <si>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</si>
  <si>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</si>
  <si>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</si>
  <si>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</si>
  <si>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</si>
  <si>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</si>
  <si>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</si>
  <si>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</si>
  <si>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</si>
  <si>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</si>
  <si>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</si>
  <si>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</si>
  <si>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</si>
  <si>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</si>
  <si>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</si>
  <si>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</si>
  <si>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</si>
  <si>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</si>
  <si>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</si>
  <si>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</si>
  <si>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</si>
  <si>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</si>
  <si>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</si>
  <si>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</si>
  <si>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</si>
  <si>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</si>
  <si>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</si>
  <si>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</si>
  <si>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</si>
  <si>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</si>
  <si>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</si>
  <si>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</si>
  <si>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</si>
  <si>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</si>
  <si>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</si>
  <si>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</si>
  <si>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</si>
  <si>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</si>
  <si>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</si>
  <si>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</si>
  <si>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</si>
  <si>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</si>
  <si>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</si>
  <si>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</si>
  <si>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</si>
  <si>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</si>
  <si>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</si>
  <si>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</si>
  <si>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</si>
  <si>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</si>
  <si>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</si>
  <si>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</si>
  <si>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</si>
  <si>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</si>
  <si>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</si>
  <si>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</si>
  <si>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</si>
  <si>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</si>
  <si>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</si>
  <si>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</si>
  <si>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</si>
  <si>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</si>
  <si>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</si>
  <si>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</si>
  <si>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</si>
  <si>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</si>
  <si>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</si>
  <si>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</si>
  <si>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</si>
  <si>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</si>
  <si>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</si>
  <si>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</si>
  <si>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</si>
  <si>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</si>
  <si>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</si>
  <si>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</si>
  <si>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</si>
  <si>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</si>
  <si>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</si>
  <si>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</si>
  <si>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</si>
  <si>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</si>
  <si>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</si>
  <si>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</si>
  <si>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</si>
  <si>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</si>
  <si>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</si>
  <si>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</si>
  <si>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</si>
  <si>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</si>
  <si>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</si>
  <si>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</si>
  <si>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</si>
  <si>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</si>
  <si>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</si>
  <si>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</si>
  <si>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</si>
  <si>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</si>
  <si>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</si>
  <si>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</si>
  <si>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</si>
  <si>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</si>
  <si>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</si>
  <si>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</si>
  <si>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</si>
  <si>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</si>
  <si>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</si>
  <si>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</si>
  <si>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</si>
  <si>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</si>
  <si>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</si>
  <si>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</si>
  <si>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</si>
  <si>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</si>
  <si>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</si>
  <si>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</si>
  <si>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</si>
  <si>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</si>
  <si>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</si>
  <si>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</si>
  <si>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</si>
  <si>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</si>
  <si>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</si>
  <si>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</si>
  <si>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</si>
  <si>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</si>
  <si>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</si>
  <si>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</si>
  <si>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</si>
  <si>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</si>
  <si>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</si>
  <si>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</si>
  <si>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</si>
  <si>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</si>
  <si>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</si>
  <si>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</si>
  <si>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</si>
  <si>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</si>
  <si>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</si>
  <si>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</si>
  <si>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</si>
  <si>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</si>
  <si>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</si>
  <si>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</si>
  <si>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</si>
  <si>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</si>
  <si>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</si>
  <si>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</si>
  <si>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</si>
  <si>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</si>
  <si>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</si>
  <si>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</si>
  <si>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</si>
  <si>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</si>
  <si>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</si>
  <si>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</si>
  <si>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</si>
  <si>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</si>
  <si>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</si>
  <si>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</si>
  <si>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</si>
  <si>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</si>
  <si>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</si>
  <si>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</si>
  <si>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</si>
  <si>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</si>
  <si>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</si>
  <si>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</si>
  <si>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</si>
  <si>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</si>
  <si>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</si>
  <si>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</si>
  <si>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</si>
  <si>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</si>
  <si>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</si>
  <si>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</si>
  <si>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</si>
  <si>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</si>
  <si>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</si>
  <si>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</si>
  <si>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</si>
  <si>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</si>
  <si>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</si>
  <si>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</si>
  <si>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</si>
  <si>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</si>
  <si>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</si>
  <si>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</si>
  <si>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</si>
  <si>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</si>
  <si>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</si>
  <si>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</si>
  <si>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</si>
  <si>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</si>
  <si>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</si>
  <si>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</si>
  <si>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</si>
  <si>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</si>
  <si>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</si>
  <si>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</si>
  <si>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</si>
  <si>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</si>
  <si>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</si>
  <si>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</si>
  <si>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</si>
  <si>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</si>
  <si>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</si>
  <si>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</si>
  <si>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</si>
  <si>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</si>
  <si>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</si>
  <si>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</si>
  <si>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</si>
  <si>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</si>
  <si>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</si>
  <si>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</si>
  <si>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</si>
  <si>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</si>
  <si>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</si>
  <si>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</si>
  <si>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</si>
  <si>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</si>
  <si>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</si>
  <si>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</si>
  <si>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</si>
  <si>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</si>
  <si>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</si>
  <si>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</si>
  <si>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</si>
  <si>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</si>
  <si>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</si>
  <si>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</si>
  <si>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</si>
  <si>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</si>
  <si>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</si>
  <si>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</si>
  <si>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</si>
  <si>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</si>
  <si>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</si>
  <si>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</si>
  <si>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</si>
  <si>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</si>
  <si>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</si>
  <si>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</si>
  <si>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</si>
  <si>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</si>
  <si>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</si>
  <si>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</si>
  <si>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</si>
  <si>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</si>
  <si>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</si>
  <si>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</si>
  <si>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</si>
  <si>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</si>
  <si>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</si>
  <si>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</si>
  <si>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</si>
  <si>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</si>
  <si>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</si>
  <si>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</si>
  <si>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</si>
  <si>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</si>
  <si>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</si>
  <si>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</si>
  <si>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</si>
  <si>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</si>
  <si>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</si>
  <si>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</si>
  <si>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</si>
  <si>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</si>
  <si>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</si>
  <si>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</si>
  <si>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</si>
  <si>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</si>
  <si>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</si>
  <si>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</si>
  <si>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</si>
  <si>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</si>
  <si>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</si>
  <si>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</si>
  <si>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</si>
  <si>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</si>
  <si>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</si>
  <si>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</si>
  <si>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</si>
  <si>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</si>
  <si>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</si>
  <si>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</si>
  <si>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</si>
  <si>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</si>
  <si>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</si>
  <si>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</si>
  <si>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</si>
  <si>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</si>
  <si>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</si>
  <si>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</si>
  <si>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</si>
  <si>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</si>
  <si>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</si>
  <si>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</si>
  <si>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</si>
  <si>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</si>
  <si>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</si>
  <si>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</si>
  <si>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</si>
  <si>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</si>
  <si>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</si>
  <si>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</si>
  <si>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</si>
  <si>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</si>
  <si>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</si>
  <si>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</si>
  <si>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</si>
  <si>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</si>
  <si>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</si>
  <si>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</si>
  <si>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</si>
  <si>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</si>
  <si>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</si>
  <si>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</si>
  <si>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</si>
  <si>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</si>
  <si>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</si>
  <si>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</si>
  <si>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</si>
  <si>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</si>
  <si>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</si>
  <si>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</si>
  <si>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</si>
  <si>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</si>
  <si>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</si>
  <si>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</si>
  <si>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</si>
  <si>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</si>
  <si>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</si>
  <si>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</si>
  <si>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</si>
  <si>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</si>
  <si>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</si>
  <si>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</si>
  <si>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</si>
  <si>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</si>
  <si>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</si>
  <si>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</si>
  <si>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</si>
  <si>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</si>
  <si>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</si>
  <si>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</si>
  <si>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</si>
  <si>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</si>
  <si>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</si>
  <si>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</si>
  <si>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</si>
  <si>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</si>
  <si>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</si>
  <si>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</si>
  <si>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</si>
  <si>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</si>
  <si>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</si>
  <si>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</si>
  <si>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</si>
  <si>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</si>
  <si>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</si>
  <si>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</si>
  <si>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</si>
  <si>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</si>
  <si>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</si>
  <si>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</si>
  <si>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</si>
  <si>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</si>
  <si>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</si>
  <si>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</si>
  <si>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</si>
  <si>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</si>
  <si>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</si>
  <si>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</si>
  <si>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</si>
  <si>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</si>
  <si>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</si>
  <si>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</si>
  <si>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</si>
  <si>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</si>
  <si>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</si>
  <si>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</si>
  <si>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</si>
  <si>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</si>
  <si>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</si>
  <si>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</si>
  <si>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</si>
  <si>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</si>
  <si>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</si>
  <si>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</si>
  <si>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</si>
  <si>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</si>
  <si>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</si>
  <si>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</si>
  <si>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</si>
  <si>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</si>
  <si>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</si>
  <si>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</si>
  <si>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</si>
  <si>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</si>
  <si>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</si>
  <si>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</si>
  <si>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</si>
  <si>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</si>
  <si>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</si>
  <si>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</si>
  <si>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</si>
  <si>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</si>
  <si>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</si>
  <si>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</si>
  <si>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</si>
  <si>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</si>
  <si>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</si>
  <si>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</si>
  <si>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</si>
  <si>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</si>
  <si>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</si>
  <si>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</si>
  <si>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</si>
  <si>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</si>
  <si>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</si>
  <si>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</si>
  <si>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</si>
  <si>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</si>
  <si>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</si>
  <si>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</si>
  <si>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</si>
  <si>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</si>
  <si>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</si>
  <si>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</si>
  <si>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</si>
  <si>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</si>
  <si>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</si>
  <si>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</si>
  <si>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</si>
  <si>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</si>
  <si>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</si>
  <si>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</si>
  <si>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</si>
  <si>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</si>
  <si>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</si>
  <si>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</si>
  <si>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</si>
  <si>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</si>
  <si>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</si>
  <si>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</si>
  <si>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</si>
  <si>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</si>
  <si>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</si>
  <si>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</si>
  <si>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</si>
  <si>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</si>
  <si>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</si>
  <si>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</si>
  <si>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</si>
  <si>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</si>
  <si>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</si>
  <si>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</si>
  <si>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</si>
  <si>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</si>
  <si>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</si>
  <si>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</si>
  <si>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</si>
  <si>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</si>
  <si>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</si>
  <si>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</si>
  <si>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</si>
  <si>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</si>
  <si>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</si>
  <si>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</si>
  <si>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</si>
  <si>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</si>
  <si>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</si>
  <si>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</si>
  <si>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</si>
  <si>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</si>
  <si>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</si>
  <si>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</si>
  <si>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</si>
  <si>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</si>
  <si>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</si>
  <si>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</si>
  <si>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</si>
  <si>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</si>
  <si>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</si>
  <si>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</si>
  <si>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</si>
  <si>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</si>
  <si>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</si>
  <si>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</si>
  <si>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</si>
  <si>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</si>
  <si>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</si>
  <si>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</si>
  <si>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</si>
  <si>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</si>
  <si>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</si>
  <si>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</si>
  <si>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</si>
  <si>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</si>
  <si>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</si>
  <si>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</si>
  <si>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</si>
  <si>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</si>
  <si>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</si>
  <si>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</si>
  <si>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</si>
  <si>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</si>
  <si>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</si>
  <si>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</si>
  <si>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</si>
  <si>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</si>
  <si>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</si>
  <si>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</si>
  <si>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</si>
  <si>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</si>
  <si>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</si>
  <si>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</si>
  <si>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</si>
  <si>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</si>
  <si>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</si>
  <si>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</si>
  <si>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</si>
  <si>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</si>
  <si>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</si>
  <si>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</si>
  <si>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</si>
  <si>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</si>
  <si>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</si>
  <si>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</si>
  <si>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</si>
  <si>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</si>
  <si>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</si>
  <si>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</si>
  <si>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</si>
  <si>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</si>
  <si>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</si>
  <si>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</si>
  <si>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</si>
  <si>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</si>
  <si>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</si>
  <si>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</si>
  <si>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</si>
  <si>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</si>
  <si>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</si>
  <si>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</si>
  <si>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</si>
  <si>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</si>
  <si>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</si>
  <si>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</si>
  <si>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</si>
  <si>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</si>
  <si>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</si>
  <si>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</si>
  <si>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</si>
  <si>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</si>
  <si>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</si>
  <si>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</si>
  <si>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</si>
  <si>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</si>
  <si>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</si>
  <si>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</si>
  <si>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</si>
  <si>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</si>
  <si>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</si>
  <si>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</si>
  <si>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</si>
  <si>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</si>
  <si>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</si>
  <si>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</si>
  <si>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</si>
  <si>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</si>
  <si>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</si>
  <si>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</si>
  <si>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</si>
  <si>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</si>
  <si>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</si>
  <si>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</si>
  <si>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</si>
  <si>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</si>
  <si>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</si>
  <si>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</si>
  <si>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</si>
  <si>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</si>
  <si>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</si>
  <si>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</si>
  <si>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</si>
  <si>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</si>
  <si>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</si>
  <si>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</si>
  <si>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</si>
  <si>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</si>
  <si>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</si>
  <si>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</si>
  <si>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</si>
  <si>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</si>
  <si>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</si>
  <si>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</si>
  <si>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</si>
  <si>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</si>
  <si>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</si>
  <si>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</si>
  <si>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</si>
  <si>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</si>
  <si>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</si>
  <si>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</si>
  <si>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</si>
  <si>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</si>
  <si>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</si>
  <si>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</si>
  <si>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</si>
  <si>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</si>
  <si>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</si>
  <si>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</si>
  <si>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</si>
  <si>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</si>
  <si>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</si>
  <si>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</si>
  <si>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</si>
  <si>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</si>
  <si>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</si>
  <si>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</si>
  <si>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</si>
  <si>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</si>
  <si>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</si>
  <si>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</si>
  <si>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</si>
  <si>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</si>
  <si>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</si>
  <si>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</si>
  <si>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</si>
  <si>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</si>
  <si>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</si>
  <si>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</si>
  <si>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</si>
  <si>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</si>
  <si>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</si>
  <si>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</si>
  <si>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</si>
  <si>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</si>
  <si>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</si>
  <si>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</si>
  <si>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</si>
  <si>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</si>
  <si>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</si>
  <si>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</si>
  <si>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</si>
  <si>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</si>
  <si>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</si>
  <si>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</si>
  <si>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</si>
  <si>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</si>
  <si>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</si>
  <si>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</si>
  <si>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</si>
  <si>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</si>
  <si>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</si>
  <si>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</si>
  <si>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</si>
  <si>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</si>
  <si>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</si>
  <si>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</si>
  <si>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</si>
  <si>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</si>
  <si>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</si>
  <si>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</si>
  <si>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</si>
  <si>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</si>
  <si>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</si>
  <si>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</si>
  <si>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</si>
  <si>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</si>
  <si>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</si>
  <si>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</si>
  <si>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</si>
  <si>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</si>
  <si>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</si>
  <si>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</si>
  <si>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</si>
  <si>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</si>
  <si>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</si>
  <si>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</si>
  <si>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</si>
  <si>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</si>
  <si>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</si>
  <si>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</si>
  <si>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</si>
  <si>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</si>
  <si>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</si>
  <si>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</si>
  <si>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</si>
  <si>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</si>
  <si>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</si>
  <si>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</si>
  <si>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</si>
  <si>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</si>
  <si>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</si>
  <si>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</si>
  <si>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</si>
  <si>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</si>
  <si>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</si>
  <si>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</si>
  <si>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</si>
  <si>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</si>
  <si>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</si>
  <si>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</si>
  <si>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</si>
  <si>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</si>
  <si>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</si>
  <si>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</si>
  <si>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</si>
  <si>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</si>
  <si>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</si>
  <si>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</si>
  <si>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</si>
  <si>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</si>
  <si>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</si>
  <si>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</si>
  <si>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</si>
  <si>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</si>
  <si>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</si>
  <si>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</si>
  <si>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</si>
  <si>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</si>
  <si>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</si>
  <si>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</si>
  <si>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</si>
  <si>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</si>
  <si>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</si>
  <si>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</si>
  <si>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</si>
  <si>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</si>
  <si>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</si>
  <si>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</si>
  <si>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</si>
  <si>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</si>
  <si>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</si>
  <si>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</si>
  <si>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</si>
  <si>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</si>
  <si>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</si>
  <si>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</si>
  <si>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</si>
  <si>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</si>
  <si>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</si>
  <si>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</si>
  <si>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</si>
  <si>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</si>
  <si>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</si>
  <si>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</si>
  <si>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</si>
  <si>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</si>
  <si>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</si>
  <si>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</si>
  <si>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</si>
  <si>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</si>
  <si>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</si>
  <si>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</si>
  <si>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</si>
  <si>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</si>
  <si>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</si>
  <si>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</si>
  <si>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</si>
  <si>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</si>
  <si>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</si>
  <si>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</si>
  <si>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</si>
  <si>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</si>
  <si>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</si>
  <si>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</si>
  <si>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</si>
  <si>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</si>
  <si>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</si>
  <si>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</si>
  <si>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</si>
  <si>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</si>
  <si>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</si>
  <si>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</si>
  <si>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</si>
  <si>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</si>
  <si>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</si>
  <si>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</si>
  <si>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</si>
  <si>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</si>
  <si>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</si>
  <si>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</si>
  <si>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</si>
  <si>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</si>
  <si>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</si>
  <si>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</si>
  <si>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</si>
  <si>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</si>
  <si>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</si>
  <si>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</si>
  <si>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</si>
  <si>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</si>
  <si>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</si>
  <si>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</si>
  <si>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</si>
  <si>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</si>
  <si>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</si>
  <si>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</si>
  <si>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</si>
  <si>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</si>
  <si>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</si>
  <si>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</si>
  <si>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</si>
  <si>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</si>
  <si>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</si>
  <si>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</si>
  <si>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</si>
  <si>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</si>
  <si>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</si>
  <si>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</si>
  <si>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</si>
  <si>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</si>
  <si>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</si>
  <si>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</si>
  <si>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</si>
  <si>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</si>
  <si>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</si>
  <si>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</si>
  <si>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</si>
  <si>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</si>
  <si>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</si>
  <si>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</si>
  <si>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</si>
  <si>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</si>
  <si>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</si>
  <si>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</si>
  <si>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</si>
  <si>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</si>
  <si>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</si>
  <si>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</si>
  <si>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</si>
  <si>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</si>
  <si>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</si>
  <si>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</si>
  <si>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</si>
  <si>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</si>
  <si>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</si>
  <si>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</si>
  <si>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</si>
  <si>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</si>
  <si>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</si>
  <si>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</si>
  <si>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</si>
  <si>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</si>
  <si>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</si>
  <si>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</si>
  <si>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</si>
  <si>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</si>
  <si>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</si>
  <si>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</si>
  <si>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</si>
  <si>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</si>
  <si>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</si>
  <si>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</si>
  <si>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</si>
  <si>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</si>
  <si>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</si>
  <si>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</si>
  <si>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</si>
  <si>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</si>
  <si>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</si>
  <si>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</si>
  <si>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</si>
  <si>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</si>
  <si>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</si>
  <si>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</si>
  <si>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</si>
  <si>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</si>
  <si>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</si>
  <si>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</si>
  <si>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</si>
  <si>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</si>
  <si>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</si>
  <si>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</si>
  <si>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</si>
  <si>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</si>
  <si>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</si>
  <si>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</si>
  <si>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</si>
  <si>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</si>
  <si>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</si>
  <si>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</si>
  <si>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</si>
  <si>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</si>
  <si>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</si>
  <si>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</si>
  <si>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</si>
  <si>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</si>
  <si>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</si>
  <si>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</si>
  <si>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</si>
  <si>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</si>
  <si>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</si>
  <si>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</si>
  <si>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</si>
  <si>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</si>
  <si>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</si>
  <si>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</si>
  <si>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</si>
  <si>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</si>
  <si>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</si>
  <si>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</si>
  <si>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</si>
  <si>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</si>
  <si>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</si>
  <si>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</si>
  <si>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</si>
  <si>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</si>
  <si>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</si>
  <si>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</si>
  <si>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</si>
  <si>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</si>
  <si>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</si>
  <si>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</si>
  <si>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</si>
  <si>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</si>
  <si>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</si>
  <si>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</si>
  <si>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</si>
  <si>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</si>
  <si>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</si>
  <si>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</si>
  <si>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</si>
  <si>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</si>
  <si>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</si>
  <si>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</si>
  <si>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</si>
  <si>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</si>
  <si>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</si>
  <si>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</si>
  <si>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</si>
  <si>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</si>
  <si>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</si>
  <si>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</si>
  <si>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</si>
  <si>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</si>
  <si>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</si>
  <si>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</si>
  <si>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</si>
  <si>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</si>
  <si>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</si>
  <si>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</si>
  <si>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</si>
  <si>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</si>
  <si>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</si>
  <si>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</si>
  <si>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</si>
  <si>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</si>
  <si>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</si>
  <si>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</si>
  <si>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</si>
  <si>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</si>
  <si>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</si>
  <si>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</si>
  <si>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</si>
  <si>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</si>
  <si>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</si>
  <si>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</si>
  <si>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</si>
  <si>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</si>
  <si>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</si>
  <si>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</si>
  <si>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</si>
  <si>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</si>
  <si>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</si>
  <si>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</si>
  <si>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</si>
  <si>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</si>
  <si>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</si>
  <si>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</si>
  <si>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</si>
  <si>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</si>
  <si>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</si>
  <si>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</si>
  <si>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</si>
  <si>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</si>
  <si>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</si>
  <si>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</si>
  <si>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</si>
  <si>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</si>
  <si>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</si>
  <si>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</si>
  <si>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</si>
  <si>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</si>
  <si>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</si>
  <si>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</si>
  <si>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</si>
  <si>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</si>
  <si>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</si>
  <si>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</si>
  <si>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</si>
  <si>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</si>
  <si>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</si>
  <si>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</si>
  <si>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</si>
  <si>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</si>
  <si>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</si>
  <si>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</si>
  <si>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</si>
  <si>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</si>
  <si>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</si>
  <si>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</si>
  <si>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</si>
  <si>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</si>
  <si>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</si>
  <si>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</si>
  <si>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</si>
  <si>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</si>
  <si>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</si>
  <si>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</si>
  <si>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</si>
  <si>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</si>
  <si>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</si>
  <si>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</si>
  <si>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</si>
  <si>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</si>
  <si>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</si>
  <si>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</si>
  <si>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</si>
  <si>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</si>
  <si>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</si>
  <si>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</si>
  <si>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</si>
  <si>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</si>
  <si>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</si>
  <si>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</si>
  <si>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</si>
  <si>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</si>
  <si>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</si>
  <si>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</si>
  <si>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</si>
  <si>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</si>
  <si>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</si>
  <si>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</si>
  <si>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</si>
  <si>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</si>
  <si>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</si>
  <si>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</si>
  <si>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</si>
  <si>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</si>
  <si>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</si>
  <si>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</si>
  <si>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</si>
  <si>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</si>
  <si>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</si>
  <si>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</si>
  <si>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</si>
  <si>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</si>
  <si>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</si>
  <si>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</si>
  <si>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</si>
  <si>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</si>
  <si>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</si>
  <si>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</si>
  <si>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</si>
  <si>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</si>
  <si>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</si>
  <si>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</si>
  <si>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</si>
  <si>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</si>
  <si>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</si>
  <si>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</si>
  <si>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</si>
  <si>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</si>
  <si>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</si>
  <si>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</si>
  <si>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</si>
  <si>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</si>
  <si>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</si>
  <si>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</si>
  <si>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</si>
  <si>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</si>
  <si>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</si>
  <si>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</si>
  <si>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</si>
  <si>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</si>
  <si>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</si>
  <si>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</si>
  <si>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</si>
  <si>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</si>
  <si>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</si>
  <si>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</si>
  <si>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</si>
  <si>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</si>
  <si>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</si>
  <si>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</si>
  <si>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</si>
  <si>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</si>
  <si>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</si>
  <si>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</si>
  <si>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</si>
  <si>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</si>
  <si>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</si>
  <si>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</si>
  <si>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</si>
  <si>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</si>
  <si>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</si>
  <si>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</si>
  <si>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</si>
  <si>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</si>
  <si>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</si>
  <si>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</si>
  <si>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</si>
  <si>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</si>
  <si>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</si>
  <si>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</si>
  <si>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</si>
  <si>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</si>
  <si>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</si>
  <si>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</si>
  <si>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</si>
  <si>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</si>
  <si>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</si>
  <si>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</si>
  <si>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</si>
  <si>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</si>
  <si>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</si>
  <si>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</si>
  <si>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</si>
  <si>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</si>
  <si>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</si>
  <si>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</si>
  <si>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</si>
  <si>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</si>
  <si>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</si>
  <si>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</si>
  <si>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</si>
  <si>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</si>
  <si>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</si>
  <si>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</si>
  <si>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</si>
  <si>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</si>
  <si>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</si>
  <si>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</si>
  <si>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</si>
  <si>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</si>
  <si>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</si>
  <si>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</si>
  <si>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</si>
  <si>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</si>
  <si>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</si>
  <si>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</si>
  <si>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</si>
  <si>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</si>
  <si>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</si>
  <si>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</si>
  <si>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</si>
  <si>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</si>
  <si>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</si>
  <si>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</si>
  <si>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</si>
  <si>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</si>
  <si>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</si>
  <si>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</si>
  <si>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</si>
  <si>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</si>
  <si>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</si>
  <si>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</si>
  <si>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</si>
  <si>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</si>
  <si>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</si>
  <si>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</si>
  <si>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</si>
  <si>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</si>
  <si>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</si>
  <si>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</si>
  <si>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</si>
  <si>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</si>
  <si>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</si>
  <si>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</si>
  <si>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</si>
  <si>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</si>
  <si>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</si>
  <si>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</si>
  <si>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</si>
  <si>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</si>
  <si>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</si>
  <si>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</si>
  <si>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</si>
  <si>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</si>
  <si>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</si>
  <si>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</si>
  <si>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</si>
  <si>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</si>
  <si>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</si>
  <si>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</si>
  <si>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</si>
  <si>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</si>
  <si>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</si>
  <si>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</si>
  <si>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</si>
  <si>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</si>
  <si>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</si>
  <si>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</si>
  <si>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</si>
  <si>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</si>
  <si>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</si>
  <si>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</si>
  <si>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</si>
  <si>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</si>
  <si>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</si>
  <si>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</si>
  <si>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</si>
  <si>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</si>
  <si>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</si>
  <si>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</si>
  <si>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</si>
  <si>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</si>
  <si>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</si>
  <si>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</si>
  <si>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</si>
  <si>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</si>
  <si>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</si>
  <si>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</si>
  <si>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</si>
  <si>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</si>
  <si>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</si>
  <si>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</si>
  <si>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</si>
  <si>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</si>
  <si>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</si>
  <si>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</si>
  <si>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</si>
  <si>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</si>
  <si>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</si>
  <si>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</si>
  <si>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</si>
  <si>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</si>
  <si>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</si>
  <si>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</si>
  <si>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</si>
  <si>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</si>
  <si>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</si>
  <si>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</si>
  <si>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</si>
  <si>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</si>
  <si>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</si>
  <si>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</si>
  <si>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</si>
  <si>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</si>
  <si>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</si>
  <si>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</si>
  <si>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</si>
  <si>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</si>
  <si>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</si>
  <si>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</si>
  <si>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</si>
  <si>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</si>
  <si>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</si>
  <si>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</si>
  <si>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</si>
  <si>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</si>
  <si>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</si>
  <si>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</si>
  <si>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</si>
  <si>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</si>
  <si>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</si>
  <si>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</si>
  <si>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</si>
  <si>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</si>
  <si>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</si>
  <si>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</si>
  <si>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</si>
  <si>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</si>
  <si>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</si>
  <si>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</si>
  <si>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</si>
  <si>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</si>
  <si>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</si>
  <si>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</si>
  <si>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</si>
  <si>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</si>
  <si>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</si>
  <si>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</si>
  <si>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</si>
  <si>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</si>
  <si>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</si>
  <si>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</si>
  <si>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</si>
  <si>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</si>
  <si>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</si>
  <si>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</si>
  <si>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</si>
  <si>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</si>
  <si>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</si>
  <si>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</si>
  <si>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</si>
  <si>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</si>
  <si>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</si>
  <si>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</si>
  <si>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</si>
  <si>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</si>
  <si>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</si>
  <si>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</si>
  <si>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</si>
  <si>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</si>
  <si>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</si>
  <si>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</si>
  <si>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</si>
  <si>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</si>
  <si>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</si>
  <si>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</si>
  <si>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</si>
  <si>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</si>
  <si>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</si>
  <si>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</si>
  <si>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</si>
  <si>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</si>
  <si>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</si>
  <si>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</si>
  <si>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</si>
  <si>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</si>
  <si>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</si>
  <si>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</si>
  <si>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</si>
  <si>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</si>
  <si>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</si>
  <si>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</si>
  <si>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</si>
  <si>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</si>
  <si>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</si>
  <si>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</si>
  <si>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</si>
  <si>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</si>
  <si>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</si>
  <si>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</si>
  <si>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</si>
  <si>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</si>
  <si>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</si>
  <si>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</si>
  <si>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</si>
  <si>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</si>
  <si>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</si>
  <si>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</si>
  <si>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</si>
  <si>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</si>
  <si>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</si>
  <si>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</si>
  <si>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</si>
  <si>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</si>
  <si>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</si>
  <si>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</si>
  <si>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</si>
  <si>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</si>
  <si>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</si>
  <si>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</si>
  <si>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</si>
  <si>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</si>
  <si>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</si>
  <si>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</si>
  <si>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</si>
  <si>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</si>
  <si>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</si>
  <si>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</si>
  <si>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</si>
  <si>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</si>
  <si>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</si>
  <si>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</si>
  <si>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</si>
  <si>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</si>
  <si>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</si>
  <si>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</si>
  <si>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</si>
  <si>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</si>
  <si>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</si>
  <si>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</si>
  <si>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</si>
  <si>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</si>
  <si>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</si>
  <si>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</si>
  <si>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</si>
  <si>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</si>
  <si>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</si>
  <si>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</si>
  <si>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</si>
  <si>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</si>
  <si>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</si>
  <si>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</si>
  <si>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</si>
  <si>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</si>
  <si>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</si>
  <si>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</si>
  <si>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</si>
  <si>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</si>
  <si>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</si>
  <si>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</si>
  <si>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</si>
  <si>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</si>
  <si>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</si>
  <si>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</si>
  <si>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</si>
  <si>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</si>
  <si>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</si>
  <si>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</si>
  <si>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</si>
  <si>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</si>
  <si>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</si>
  <si>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</si>
  <si>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</si>
  <si>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</si>
  <si>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</si>
  <si>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</si>
  <si>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</si>
  <si>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</si>
  <si>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</si>
  <si>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</si>
  <si>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</si>
  <si>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</si>
  <si>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</si>
  <si>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</si>
  <si>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</si>
  <si>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</si>
  <si>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</si>
  <si>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</si>
  <si>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</si>
  <si>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</si>
  <si>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</si>
  <si>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</si>
  <si>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</si>
  <si>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</si>
  <si>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</si>
  <si>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</si>
  <si>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</si>
  <si>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</si>
  <si>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</si>
  <si>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</si>
  <si>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</si>
  <si>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</si>
  <si>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</si>
  <si>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</si>
  <si>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</si>
  <si>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</si>
  <si>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</si>
  <si>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</si>
  <si>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</si>
  <si>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</si>
  <si>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</si>
  <si>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</si>
  <si>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</si>
  <si>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</si>
  <si>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</si>
  <si>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</si>
  <si>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</si>
  <si>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</si>
  <si>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</si>
  <si>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</si>
  <si>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</si>
  <si>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</si>
  <si>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</si>
  <si>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</si>
  <si>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</si>
  <si>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</si>
  <si>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</si>
  <si>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</si>
  <si>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</si>
  <si>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</si>
  <si>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</si>
  <si>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</si>
  <si>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</si>
  <si>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</si>
  <si>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</si>
  <si>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</si>
  <si>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</si>
  <si>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</si>
  <si>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</si>
  <si>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</si>
  <si>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</si>
  <si>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</si>
  <si>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</si>
  <si>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</si>
  <si>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</si>
  <si>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</si>
  <si>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</si>
  <si>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</si>
  <si>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</si>
  <si>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</si>
  <si>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</si>
  <si>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</si>
  <si>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</si>
  <si>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</si>
  <si>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</si>
  <si>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</si>
  <si>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</si>
  <si>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</si>
  <si>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</si>
  <si>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</si>
  <si>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</si>
  <si>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</si>
  <si>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</si>
  <si>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</si>
  <si>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</si>
  <si>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</si>
  <si>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</si>
  <si>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</si>
  <si>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</si>
  <si>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</si>
  <si>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</si>
  <si>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</si>
  <si>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</si>
  <si>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</si>
  <si>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</si>
  <si>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</si>
  <si>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</si>
  <si>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</si>
  <si>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</si>
  <si>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</si>
  <si>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</si>
  <si>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</si>
  <si>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</si>
  <si>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</si>
  <si>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</si>
  <si>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</si>
  <si>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</si>
  <si>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</si>
  <si>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</si>
  <si>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</si>
  <si>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</si>
  <si>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</si>
  <si>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</si>
  <si>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</si>
  <si>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</si>
  <si>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</si>
  <si>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</si>
  <si>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</si>
  <si>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</si>
  <si>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</si>
  <si>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</si>
  <si>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</si>
  <si>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</si>
  <si>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</si>
  <si>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</si>
  <si>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</si>
  <si>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</si>
  <si>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</si>
  <si>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</si>
  <si>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</si>
  <si>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</si>
  <si>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</si>
  <si>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</si>
  <si>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</si>
  <si>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</si>
  <si>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</si>
  <si>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</si>
  <si>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</si>
  <si>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</si>
  <si>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</si>
  <si>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</si>
  <si>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</si>
  <si>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</si>
  <si>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</si>
  <si>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</si>
  <si>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</si>
  <si>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</si>
  <si>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</si>
  <si>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</si>
  <si>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</si>
  <si>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</si>
  <si>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</si>
  <si>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</si>
  <si>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</si>
  <si>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</si>
  <si>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</si>
  <si>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</si>
  <si>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</si>
  <si>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</si>
  <si>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</si>
  <si>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</si>
  <si>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</si>
  <si>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</si>
  <si>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</si>
  <si>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</si>
  <si>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</si>
  <si>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</si>
  <si>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</si>
  <si>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</si>
  <si>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</si>
  <si>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</si>
  <si>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</si>
  <si>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</si>
  <si>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</si>
  <si>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</si>
  <si>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</si>
  <si>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</si>
  <si>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</si>
  <si>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</si>
  <si>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</si>
  <si>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</si>
  <si>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</si>
  <si>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</si>
  <si>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</si>
  <si>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</si>
  <si>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</si>
  <si>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</si>
  <si>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</si>
  <si>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</si>
  <si>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</si>
  <si>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</si>
  <si>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</si>
  <si>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</si>
  <si>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</si>
  <si>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</si>
  <si>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</si>
  <si>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</si>
  <si>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</si>
  <si>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</si>
  <si>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</si>
  <si>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</si>
  <si>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</si>
  <si>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</si>
  <si>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</si>
  <si>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</si>
  <si>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</si>
  <si>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</si>
  <si>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</si>
  <si>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</si>
  <si>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</si>
  <si>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</si>
  <si>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</si>
  <si>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</si>
  <si>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</si>
  <si>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</si>
  <si>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</si>
  <si>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</si>
  <si>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</si>
  <si>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</si>
  <si>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</si>
  <si>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</si>
  <si>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</si>
  <si>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</si>
  <si>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</si>
  <si>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</si>
  <si>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</si>
  <si>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</si>
  <si>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</si>
  <si>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</si>
  <si>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</si>
  <si>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</si>
  <si>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</si>
  <si>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</si>
  <si>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</si>
  <si>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</si>
  <si>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</si>
  <si>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</si>
  <si>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</si>
  <si>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</si>
  <si>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</si>
  <si>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</si>
  <si>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</si>
  <si>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</si>
  <si>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</si>
  <si>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</si>
  <si>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</si>
  <si>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</si>
  <si>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</si>
  <si>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</si>
  <si>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</si>
  <si>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</si>
  <si>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</si>
  <si>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</si>
  <si>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</si>
  <si>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</si>
  <si>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</si>
  <si>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</si>
  <si>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</si>
  <si>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</si>
  <si>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</si>
  <si>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</si>
  <si>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</si>
  <si>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</si>
  <si>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</si>
  <si>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</si>
  <si>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</si>
  <si>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</si>
  <si>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</si>
  <si>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</si>
  <si>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</si>
  <si>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</si>
  <si>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</si>
  <si>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</si>
  <si>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</si>
  <si>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</si>
  <si>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</si>
  <si>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</si>
  <si>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</si>
  <si>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</si>
  <si>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</si>
  <si>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</si>
  <si>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</si>
  <si>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</si>
  <si>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</si>
  <si>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</si>
  <si>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</si>
  <si>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</si>
  <si>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</si>
  <si>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</si>
  <si>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</si>
  <si>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</si>
  <si>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</si>
  <si>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</si>
  <si>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</si>
  <si>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</si>
  <si>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</si>
  <si>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</si>
  <si>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</si>
  <si>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</si>
  <si>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</si>
  <si>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</si>
  <si>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</si>
  <si>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</si>
  <si>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</si>
  <si>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</si>
  <si>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</si>
  <si>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</si>
  <si>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</si>
  <si>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</si>
  <si>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</si>
  <si>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</si>
  <si>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</si>
  <si>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</si>
  <si>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</si>
  <si>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</si>
  <si>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</si>
  <si>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</si>
  <si>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</si>
  <si>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</si>
  <si>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</si>
  <si>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</si>
  <si>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</si>
  <si>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</si>
  <si>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</si>
  <si>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</si>
  <si>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</si>
  <si>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</si>
  <si>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</si>
  <si>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</si>
  <si>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</si>
  <si>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</si>
  <si>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</si>
  <si>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</si>
  <si>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</si>
  <si>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</si>
  <si>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</si>
  <si>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</si>
  <si>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</si>
  <si>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</si>
  <si>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</si>
  <si>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</si>
  <si>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</si>
  <si>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</si>
  <si>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</si>
  <si>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</si>
  <si>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</si>
  <si>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</si>
  <si>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</si>
  <si>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</si>
  <si>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</si>
  <si>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</si>
  <si>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</si>
  <si>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</si>
  <si>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</si>
  <si>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</si>
  <si>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</si>
  <si>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</si>
  <si>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</si>
  <si>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</si>
  <si>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</si>
  <si>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</si>
  <si>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</si>
  <si>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</si>
  <si>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</si>
  <si>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</si>
  <si>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</si>
  <si>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</si>
  <si>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</si>
  <si>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</si>
  <si>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</si>
  <si>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</si>
  <si>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</si>
  <si>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</si>
  <si>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</si>
  <si>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</si>
  <si>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</si>
  <si>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</si>
  <si>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</si>
  <si>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</si>
  <si>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</si>
  <si>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</si>
  <si>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</si>
  <si>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</si>
  <si>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</si>
  <si>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</si>
  <si>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</si>
  <si>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</si>
  <si>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</si>
  <si>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</si>
  <si>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</si>
  <si>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</si>
  <si>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</si>
  <si>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</si>
  <si>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</si>
  <si>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</si>
  <si>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</si>
  <si>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</si>
  <si>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</si>
  <si>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</si>
  <si>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</si>
  <si>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</si>
  <si>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</si>
  <si>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</si>
  <si>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</si>
  <si>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</si>
  <si>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</si>
  <si>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</si>
  <si>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</si>
  <si>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</si>
  <si>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</si>
  <si>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</si>
  <si>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</si>
  <si>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</si>
  <si>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</si>
  <si>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</si>
  <si>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</si>
  <si>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</si>
  <si>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</si>
  <si>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</si>
  <si>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</si>
  <si>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</si>
  <si>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</si>
  <si>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</si>
  <si>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</si>
  <si>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</si>
  <si>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</si>
  <si>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</si>
  <si>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</si>
  <si>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</si>
  <si>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</si>
  <si>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</si>
  <si>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</si>
  <si>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</si>
  <si>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</si>
  <si>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</si>
  <si>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</si>
  <si>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</si>
  <si>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</si>
  <si>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</si>
  <si>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</si>
  <si>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</si>
  <si>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</si>
  <si>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</si>
  <si>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</si>
  <si>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</si>
  <si>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</si>
  <si>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</si>
  <si>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</si>
  <si>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</si>
  <si>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</si>
  <si>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</si>
  <si>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</si>
  <si>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</si>
  <si>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</si>
  <si>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</si>
  <si>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</si>
  <si>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</si>
  <si>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</si>
  <si>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</si>
  <si>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</si>
  <si>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</si>
  <si>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</si>
  <si>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</si>
  <si>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</si>
  <si>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</si>
  <si>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</si>
  <si>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</si>
  <si>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</si>
  <si>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</si>
  <si>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</si>
  <si>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</si>
  <si>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</si>
  <si>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</si>
  <si>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</si>
  <si>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</si>
  <si>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</si>
  <si>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</si>
  <si>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</si>
  <si>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</si>
  <si>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</si>
  <si>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</si>
  <si>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</si>
  <si>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</si>
  <si>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</si>
  <si>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</si>
  <si>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</si>
  <si>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</si>
  <si>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</si>
  <si>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</si>
  <si>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</si>
  <si>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</si>
  <si>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</si>
  <si>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</si>
  <si>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</si>
  <si>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</si>
  <si>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</si>
  <si>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</si>
  <si>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</si>
  <si>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</si>
  <si>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</si>
  <si>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</si>
  <si>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</si>
  <si>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</si>
  <si>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</si>
  <si>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</si>
  <si>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</si>
  <si>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</si>
  <si>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</si>
  <si>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</si>
  <si>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</si>
  <si>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</si>
  <si>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</si>
  <si>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</si>
  <si>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</si>
  <si>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</si>
  <si>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</si>
  <si>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</si>
  <si>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</si>
  <si>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</si>
  <si>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</si>
  <si>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</si>
  <si>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</si>
  <si>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</si>
  <si>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</si>
  <si>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</si>
  <si>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</si>
  <si>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</si>
  <si>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</si>
  <si>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</si>
  <si>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</si>
  <si>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</si>
  <si>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</si>
  <si>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</si>
  <si>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</si>
  <si>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</si>
  <si>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</si>
  <si>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</si>
  <si>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</si>
  <si>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</si>
  <si>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</si>
  <si>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</si>
  <si>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</si>
  <si>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</si>
  <si>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</si>
  <si>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</si>
  <si>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</si>
  <si>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</si>
  <si>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</si>
  <si>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</si>
  <si>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</si>
  <si>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</si>
  <si>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</si>
  <si>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</si>
  <si>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</si>
  <si>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</si>
  <si>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</si>
  <si>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</si>
  <si>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</si>
  <si>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</si>
  <si>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</si>
  <si>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</si>
  <si>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</si>
  <si>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</si>
  <si>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</si>
  <si>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</si>
  <si>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</si>
  <si>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</si>
  <si>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</si>
  <si>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</si>
  <si>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</si>
  <si>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</si>
  <si>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</si>
  <si>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</si>
  <si>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</si>
  <si>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</si>
  <si>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</si>
  <si>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</si>
  <si>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</si>
  <si>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</si>
  <si>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</si>
  <si>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</si>
  <si>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</si>
  <si>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</si>
  <si>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</si>
  <si>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</si>
  <si>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</si>
  <si>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</si>
  <si>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</si>
  <si>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</si>
  <si>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</si>
  <si>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</si>
  <si>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</si>
  <si>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</si>
  <si>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</si>
  <si>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</si>
  <si>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</si>
  <si>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</si>
  <si>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</si>
  <si>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</si>
  <si>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</si>
  <si>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</si>
  <si>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</si>
  <si>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</si>
  <si>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</si>
  <si>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</si>
  <si>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</si>
  <si>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</si>
  <si>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</si>
  <si>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</si>
  <si>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</si>
  <si>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</si>
  <si>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</si>
  <si>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</si>
  <si>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</si>
  <si>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</si>
  <si>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</si>
  <si>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</si>
  <si>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</si>
  <si>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</si>
  <si>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</si>
  <si>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</si>
  <si>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</si>
  <si>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</si>
  <si>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</si>
  <si>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</si>
  <si>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</si>
  <si>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</si>
  <si>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</si>
  <si>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</si>
  <si>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</si>
  <si>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</si>
  <si>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</si>
  <si>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</si>
  <si>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</si>
  <si>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</si>
  <si>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</si>
  <si>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</si>
  <si>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</si>
  <si>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</si>
  <si>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</si>
  <si>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</si>
  <si>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</si>
  <si>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</si>
  <si>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</si>
  <si>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</si>
  <si>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</si>
  <si>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</si>
  <si>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</si>
  <si>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</si>
  <si>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</si>
  <si>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</si>
  <si>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</si>
  <si>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</si>
  <si>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</si>
  <si>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</si>
  <si>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</si>
  <si>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</si>
  <si>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</si>
  <si>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</si>
  <si>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</si>
  <si>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</si>
  <si>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</si>
  <si>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</si>
  <si>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</si>
  <si>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</si>
  <si>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</si>
  <si>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</si>
  <si>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</si>
  <si>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</si>
  <si>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</si>
  <si>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</si>
  <si>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</si>
  <si>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</si>
  <si>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</si>
  <si>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</si>
  <si>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</si>
  <si>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</si>
  <si>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</si>
  <si>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</si>
  <si>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</si>
  <si>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</si>
  <si>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</si>
  <si>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</si>
  <si>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</si>
  <si>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</si>
  <si>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</si>
  <si>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</si>
  <si>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</si>
  <si>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</si>
  <si>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</si>
  <si>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</si>
  <si>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</si>
  <si>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</si>
  <si>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</si>
  <si>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</si>
  <si>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</si>
  <si>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</si>
  <si>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</si>
  <si>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</si>
  <si>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</si>
  <si>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</si>
  <si>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</si>
  <si>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</si>
  <si>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</si>
  <si>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</si>
  <si>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</si>
  <si>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</si>
  <si>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</si>
  <si>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</si>
  <si>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</si>
  <si>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</si>
  <si>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</si>
  <si>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</si>
  <si>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</si>
  <si>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</si>
  <si>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</si>
  <si>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</si>
  <si>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</si>
  <si>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</si>
  <si>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</si>
  <si>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</si>
  <si>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</si>
  <si>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</si>
  <si>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</si>
  <si>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</si>
  <si>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</si>
  <si>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</si>
  <si>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</si>
  <si>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</si>
  <si>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</si>
  <si>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</si>
  <si>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</si>
  <si>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</si>
  <si>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</si>
  <si>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</si>
  <si>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</si>
  <si>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</si>
  <si>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</si>
  <si>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</si>
  <si>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</si>
  <si>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</si>
  <si>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</si>
  <si>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</si>
  <si>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</si>
  <si>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</si>
  <si>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</si>
  <si>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</si>
  <si>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</si>
  <si>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</si>
  <si>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</si>
  <si>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</si>
  <si>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</si>
  <si>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</si>
  <si>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</si>
  <si>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</si>
  <si>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</si>
  <si>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</si>
  <si>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</si>
  <si>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</si>
  <si>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</si>
  <si>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</si>
  <si>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</si>
  <si>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</si>
  <si>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</si>
  <si>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</si>
  <si>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</si>
  <si>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</si>
  <si>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</si>
  <si>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</si>
  <si>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</si>
  <si>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</si>
  <si>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</si>
  <si>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</si>
  <si>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</si>
  <si>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</si>
  <si>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</si>
  <si>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</si>
  <si>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</si>
  <si>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</si>
  <si>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</si>
  <si>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</si>
  <si>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</si>
  <si>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</si>
  <si>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</si>
  <si>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</si>
  <si>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</si>
  <si>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</si>
  <si>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</si>
  <si>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</si>
  <si>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</si>
  <si>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</si>
  <si>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</si>
  <si>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</si>
  <si>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</si>
  <si>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</si>
  <si>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</si>
  <si>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</si>
  <si>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</si>
  <si>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</si>
  <si>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</si>
  <si>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</si>
  <si>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</si>
  <si>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</si>
  <si>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</si>
  <si>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</si>
  <si>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</si>
  <si>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</si>
  <si>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</si>
  <si>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</si>
  <si>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</si>
  <si>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</si>
  <si>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</si>
  <si>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</si>
  <si>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</si>
  <si>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</si>
  <si>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</si>
  <si>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</si>
  <si>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</si>
  <si>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</si>
  <si>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</si>
  <si>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</si>
  <si>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</si>
  <si>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</si>
  <si>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</si>
  <si>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</si>
  <si>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</si>
  <si>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</si>
  <si>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</si>
  <si>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</si>
  <si>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</si>
  <si>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</si>
  <si>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</si>
  <si>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</si>
  <si>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</si>
  <si>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</si>
  <si>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</si>
  <si>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</si>
  <si>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</si>
  <si>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</si>
  <si>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</si>
  <si>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</si>
  <si>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</si>
  <si>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</si>
  <si>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</si>
  <si>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</si>
  <si>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</si>
  <si>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</si>
  <si>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</si>
  <si>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</si>
  <si>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</si>
  <si>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</si>
  <si>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</si>
  <si>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</si>
  <si>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</si>
  <si>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</si>
  <si>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</si>
  <si>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</si>
  <si>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</si>
  <si>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</si>
  <si>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</si>
  <si>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</si>
  <si>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</si>
  <si>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</si>
  <si>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</si>
  <si>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</si>
  <si>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</si>
  <si>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</si>
  <si>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</si>
  <si>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</si>
  <si>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</si>
  <si>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</si>
  <si>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</si>
  <si>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</si>
  <si>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</si>
  <si>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</si>
  <si>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</si>
  <si>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</si>
  <si>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</si>
  <si>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</si>
  <si>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</si>
  <si>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</si>
  <si>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</si>
  <si>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</si>
  <si>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</si>
  <si>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</si>
  <si>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</si>
  <si>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</si>
  <si>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</si>
  <si>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</si>
  <si>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</si>
  <si>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</si>
  <si>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</si>
  <si>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</si>
  <si>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</si>
  <si>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</si>
  <si>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</si>
  <si>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</si>
  <si>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</si>
  <si>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</si>
  <si>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</si>
  <si>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</si>
  <si>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</si>
  <si>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</si>
  <si>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</si>
  <si>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</si>
  <si>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</si>
  <si>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</si>
  <si>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</si>
  <si>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</si>
  <si>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</si>
  <si>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</si>
  <si>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</si>
  <si>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</si>
  <si>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</si>
  <si>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</si>
  <si>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</si>
  <si>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</si>
  <si>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</si>
  <si>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</si>
  <si>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</si>
  <si>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</si>
  <si>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</si>
  <si>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</si>
  <si>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</si>
  <si>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</si>
  <si>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</si>
  <si>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</si>
  <si>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</si>
  <si>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</si>
  <si>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</si>
  <si>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</si>
  <si>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</si>
  <si>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</si>
  <si>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</si>
  <si>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</si>
  <si>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</si>
  <si>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</si>
  <si>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</si>
  <si>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</si>
  <si>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</si>
  <si>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</si>
  <si>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</si>
  <si>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</si>
  <si>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</si>
  <si>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</si>
  <si>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</si>
  <si>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</si>
  <si>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</si>
  <si>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</si>
  <si>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</si>
  <si>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</si>
  <si>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</si>
  <si>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</si>
  <si>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</si>
  <si>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</si>
  <si>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</si>
  <si>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</si>
  <si>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</si>
  <si>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</si>
  <si>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</si>
  <si>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</si>
  <si>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</si>
  <si>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</si>
  <si>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</si>
  <si>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</si>
  <si>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</si>
  <si>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</si>
  <si>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</si>
  <si>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</si>
  <si>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</si>
  <si>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</si>
  <si>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</si>
  <si>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</si>
  <si>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</si>
  <si>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</si>
  <si>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</si>
  <si>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</si>
  <si>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</si>
  <si>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</si>
  <si>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</si>
  <si>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</si>
  <si>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</si>
  <si>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</si>
  <si>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</si>
  <si>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</si>
  <si>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</si>
  <si>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</si>
  <si>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</si>
  <si>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</si>
  <si>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</si>
  <si>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</si>
  <si>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</si>
  <si>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</si>
  <si>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</si>
  <si>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</si>
  <si>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</si>
  <si>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</si>
  <si>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</si>
  <si>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</si>
  <si>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</si>
  <si>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</si>
  <si>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</si>
  <si>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</si>
  <si>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</si>
  <si>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</si>
  <si>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</si>
  <si>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</si>
  <si>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</si>
  <si>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</si>
  <si>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</si>
  <si>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</si>
  <si>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</si>
  <si>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</si>
  <si>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</si>
  <si>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</si>
  <si>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</si>
  <si>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</si>
  <si>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</si>
  <si>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</si>
  <si>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</si>
  <si>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</si>
  <si>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</si>
  <si>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</si>
  <si>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</si>
  <si>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</si>
  <si>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</si>
  <si>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</si>
  <si>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</si>
  <si>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</si>
  <si>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</si>
  <si>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</si>
  <si>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</si>
  <si>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</si>
  <si>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</si>
  <si>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</si>
  <si>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</si>
  <si>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</si>
  <si>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</si>
  <si>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</si>
  <si>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</si>
  <si>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</si>
  <si>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</si>
  <si>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</si>
  <si>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</si>
  <si>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</si>
  <si>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</si>
  <si>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</si>
  <si>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</si>
  <si>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</si>
  <si>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</si>
  <si>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</si>
  <si>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</si>
  <si>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</si>
  <si>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</si>
  <si>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</si>
  <si>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</si>
  <si>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</si>
  <si>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</si>
  <si>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</si>
  <si>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</si>
  <si>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</si>
  <si>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</si>
  <si>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</si>
  <si>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</si>
  <si>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</si>
  <si>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</si>
  <si>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</si>
  <si>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</si>
  <si>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</si>
  <si>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</si>
  <si>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</si>
  <si>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</si>
  <si>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</si>
  <si>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</si>
  <si>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</si>
  <si>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</si>
  <si>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</si>
  <si>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</si>
  <si>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</si>
  <si>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</si>
  <si>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</si>
  <si>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</si>
  <si>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</si>
  <si>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</si>
  <si>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</si>
  <si>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</si>
  <si>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</si>
  <si>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</si>
  <si>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</si>
  <si>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</si>
  <si>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</si>
  <si>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</si>
  <si>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</si>
  <si>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</si>
  <si>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</si>
  <si>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</si>
  <si>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</si>
  <si>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</si>
  <si>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</si>
  <si>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</si>
  <si>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</si>
  <si>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</si>
  <si>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</si>
  <si>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</si>
  <si>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</si>
  <si>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</si>
  <si>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</si>
  <si>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</si>
  <si>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</si>
  <si>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</si>
  <si>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</si>
  <si>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</si>
  <si>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</si>
  <si>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</si>
  <si>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</si>
  <si>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</si>
  <si>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</si>
  <si>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</si>
  <si>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</si>
  <si>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</si>
  <si>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</si>
  <si>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</si>
  <si>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</si>
  <si>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</si>
  <si>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</si>
  <si>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</si>
  <si>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</si>
  <si>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</si>
  <si>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</si>
  <si>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</si>
  <si>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</si>
  <si>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</si>
  <si>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</si>
  <si>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</si>
  <si>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</si>
  <si>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</si>
  <si>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</si>
  <si>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</si>
  <si>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</si>
  <si>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</si>
  <si>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</si>
  <si>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</si>
  <si>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</si>
  <si>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</si>
  <si>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</si>
  <si>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</si>
  <si>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</si>
  <si>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</si>
  <si>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</si>
  <si>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</si>
  <si>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</si>
  <si>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</si>
  <si>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</si>
  <si>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</si>
  <si>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</si>
  <si>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</si>
  <si>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</si>
  <si>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</si>
  <si>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</si>
  <si>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</si>
  <si>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</si>
  <si>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</si>
  <si>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</si>
  <si>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</si>
  <si>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</si>
  <si>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</si>
  <si>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</si>
  <si>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</si>
  <si>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</si>
  <si>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</si>
  <si>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</si>
  <si>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</si>
  <si>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</si>
  <si>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</si>
  <si>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</si>
  <si>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</si>
  <si>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</si>
  <si>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</si>
  <si>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</si>
  <si>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</si>
  <si>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</si>
  <si>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</si>
  <si>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</si>
  <si>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</si>
  <si>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</si>
  <si>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</si>
  <si>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</si>
  <si>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</si>
  <si>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</si>
  <si>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</si>
  <si>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</si>
  <si>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</si>
  <si>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</si>
  <si>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</si>
  <si>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</si>
  <si>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</si>
  <si>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</si>
  <si>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</si>
  <si>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</si>
  <si>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</si>
  <si>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</si>
  <si>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</si>
  <si>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</si>
  <si>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</si>
  <si>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</si>
  <si>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</si>
  <si>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</si>
  <si>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</si>
  <si>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</si>
  <si>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</si>
  <si>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</si>
  <si>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</si>
  <si>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</si>
  <si>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</si>
  <si>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</si>
  <si>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</si>
  <si>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</si>
  <si>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</si>
  <si>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</si>
  <si>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</si>
  <si>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</si>
  <si>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</si>
  <si>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</si>
  <si>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</si>
  <si>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</si>
  <si>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</si>
  <si>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</si>
  <si>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</si>
  <si>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</si>
  <si>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</si>
  <si>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</si>
  <si>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</si>
  <si>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</si>
  <si>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</si>
  <si>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</si>
  <si>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</si>
  <si>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</si>
  <si>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</si>
  <si>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</si>
  <si>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</si>
  <si>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</si>
  <si>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</si>
  <si>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</si>
  <si>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</si>
  <si>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</si>
  <si>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</si>
  <si>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</si>
  <si>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</si>
  <si>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</si>
  <si>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</si>
  <si>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</si>
  <si>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</si>
  <si>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</si>
  <si>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</si>
  <si>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</si>
  <si>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</si>
  <si>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</si>
  <si>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</si>
  <si>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</si>
  <si>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</si>
  <si>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</si>
  <si>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</si>
  <si>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</si>
  <si>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</si>
  <si>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</si>
  <si>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</si>
  <si>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</si>
  <si>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</si>
  <si>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</si>
  <si>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</si>
  <si>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</si>
  <si>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</si>
  <si>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</si>
  <si>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</si>
  <si>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</si>
  <si>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</si>
  <si>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</si>
  <si>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</si>
  <si>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</si>
  <si>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</si>
  <si>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</si>
  <si>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</si>
  <si>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</si>
  <si>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</si>
  <si>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</si>
  <si>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</si>
  <si>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</si>
  <si>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</si>
  <si>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</si>
  <si>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</si>
  <si>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</si>
  <si>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</si>
  <si>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</si>
  <si>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</si>
  <si>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</si>
  <si>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</si>
  <si>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</si>
  <si>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</si>
  <si>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</si>
  <si>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</si>
  <si>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</si>
  <si>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</si>
  <si>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</si>
  <si>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</si>
  <si>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</si>
  <si>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</si>
  <si>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</si>
  <si>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</si>
  <si>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</si>
  <si>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</si>
  <si>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</si>
  <si>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</si>
  <si>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</si>
  <si>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</si>
  <si>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</si>
  <si>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</si>
  <si>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</si>
  <si>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</si>
  <si>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</si>
  <si>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</si>
  <si>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</si>
  <si>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</si>
  <si>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</si>
  <si>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</si>
  <si>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</si>
  <si>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</si>
  <si>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</si>
  <si>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</si>
  <si>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</si>
  <si>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</si>
  <si>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</si>
  <si>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</si>
  <si>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</si>
  <si>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</si>
  <si>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</si>
  <si>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</si>
  <si>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</si>
  <si>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</si>
  <si>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</si>
  <si>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</si>
  <si>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</si>
  <si>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</si>
  <si>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</si>
  <si>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</si>
  <si>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</si>
  <si>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</si>
  <si>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</si>
  <si>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</si>
  <si>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</si>
  <si>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</si>
  <si>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</si>
  <si>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</si>
  <si>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</si>
  <si>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</si>
  <si>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</si>
  <si>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</si>
  <si>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</si>
  <si>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</si>
  <si>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</si>
  <si>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</si>
  <si>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</si>
  <si>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</si>
  <si>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</si>
  <si>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</si>
  <si>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</si>
  <si>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</si>
  <si>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</si>
  <si>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</si>
  <si>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</si>
  <si>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</si>
  <si>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</si>
  <si>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</si>
  <si>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</si>
  <si>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</si>
  <si>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</si>
  <si>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</si>
  <si>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</si>
  <si>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</si>
  <si>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</si>
  <si>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</si>
  <si>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</si>
  <si>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</si>
  <si>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</si>
  <si>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</si>
  <si>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</si>
  <si>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</si>
  <si>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</si>
  <si>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</si>
  <si>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</si>
  <si>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</si>
  <si>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</si>
  <si>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</si>
  <si>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</si>
  <si>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</si>
  <si>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</si>
  <si>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</si>
  <si>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</si>
  <si>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</si>
  <si>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</si>
  <si>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</si>
  <si>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</si>
  <si>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</si>
  <si>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</si>
  <si>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</si>
  <si>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</si>
  <si>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</si>
  <si>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</si>
  <si>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</si>
  <si>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</si>
  <si>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</si>
  <si>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</si>
  <si>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</si>
  <si>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</si>
  <si>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</si>
  <si>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</si>
  <si>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</si>
  <si>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</si>
  <si>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</si>
  <si>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</si>
  <si>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</si>
  <si>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</si>
  <si>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</si>
  <si>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</si>
  <si>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</si>
  <si>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</si>
  <si>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</si>
  <si>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</si>
  <si>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</si>
  <si>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</si>
  <si>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</si>
  <si>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</si>
  <si>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</si>
  <si>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</si>
  <si>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</si>
  <si>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</si>
  <si>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</si>
  <si>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</si>
  <si>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</si>
  <si>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</si>
  <si>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</si>
  <si>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</si>
  <si>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</si>
  <si>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</si>
  <si>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</si>
  <si>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</si>
  <si>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</si>
  <si>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</si>
  <si>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</si>
  <si>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</si>
  <si>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</si>
  <si>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</si>
  <si>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</si>
  <si>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</si>
  <si>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</si>
  <si>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</si>
  <si>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</si>
  <si>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</si>
  <si>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</si>
  <si>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</si>
  <si>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</si>
  <si>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</si>
  <si>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</si>
  <si>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</si>
  <si>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</si>
  <si>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</si>
  <si>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</si>
  <si>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</si>
  <si>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</si>
  <si>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</si>
  <si>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</si>
  <si>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</si>
  <si>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</si>
  <si>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</si>
  <si>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</si>
  <si>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</si>
  <si>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</si>
  <si>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</si>
  <si>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</si>
  <si>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</si>
  <si>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</si>
  <si>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</si>
  <si>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</si>
  <si>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</si>
  <si>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</si>
  <si>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</si>
  <si>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</si>
  <si>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</si>
  <si>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</si>
  <si>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</si>
  <si>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</si>
  <si>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</si>
  <si>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</si>
  <si>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</si>
  <si>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</si>
  <si>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</si>
  <si>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</si>
  <si>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</si>
  <si>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</si>
  <si>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</si>
  <si>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</si>
  <si>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</si>
  <si>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</si>
  <si>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</si>
  <si>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</si>
  <si>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</si>
  <si>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</si>
  <si>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</si>
  <si>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</si>
  <si>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</si>
  <si>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</si>
  <si>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</si>
  <si>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</si>
  <si>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</si>
  <si>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</si>
  <si>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</si>
  <si>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</si>
  <si>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</si>
  <si>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</si>
  <si>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</si>
  <si>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</si>
  <si>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</si>
  <si>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</si>
  <si>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</si>
  <si>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</si>
  <si>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</si>
  <si>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</si>
  <si>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</si>
  <si>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</si>
  <si>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</si>
  <si>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</si>
  <si>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</si>
  <si>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</si>
  <si>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</si>
  <si>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</si>
  <si>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</si>
  <si>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</si>
  <si>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</si>
  <si>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</si>
  <si>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</si>
  <si>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</si>
  <si>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</si>
  <si>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</si>
  <si>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</si>
  <si>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</si>
  <si>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</si>
  <si>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</si>
  <si>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</si>
  <si>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</si>
  <si>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 xml:space="preserve">JOSÉ ANTONINO NIÑO RAMIREZ  COMPRAS   </t>
  </si>
  <si>
    <t>jose.nino@fiscalia.gov.co</t>
  </si>
  <si>
    <t>180</t>
  </si>
  <si>
    <t>MIRYAM PIEDAD ARBELAEZ CORREA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</si>
  <si>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RECERATIVOS</t>
  </si>
  <si>
    <t>miriam.arbelaez@fiscalia.gov.co</t>
  </si>
  <si>
    <t>DIRECTA</t>
  </si>
  <si>
    <t>MINIMA CUANTIA</t>
  </si>
  <si>
    <t>MATERIALES Y SUMINISTROS:                                                                                          OTROS PRODUCTOS QUIMICOS, FIBRAS ARTIFICIALES ( O FIBRAS INDUSTRIALES HECHAS POR EL HOMBRE)         EXTINTORES                                                        PRODUCTOS QUIMICOS NCP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</si>
  <si>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ASCENSORES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</si>
  <si>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AIRES ACONDICIONADOS</t>
  </si>
  <si>
    <t>SERVICIOS PRESTADOS A LAS EMPRESAS Y SERVICISO DE PRODUCCION:                                                                                                                          OTROS SERVICOS PROFESIONALES, CIENTIFICOS Y TÉCNICOS                                                                                     SERVICIOS DE PUBLICIDAD Y EL SUMINISTRO DE ESPACIO O TIEMPO PUBLICITARIOS EDICTOS</t>
  </si>
  <si>
    <t>SERVICIOS DE ALOJAMIENTO, SERVICIOS DE SUMINISTRO DE COMIDAS  Y BEBIDAS, SERVICIO DE TRANSPORTE Y SERVICIOS DE DISTRIBUCION DE ELECTRICIDAD , GAS Y AGUA                                                                    SERVICIO DE TRANSPORTE DE CARGA:                                                     SERVICIO DE TRANSPORTE DE CARGA POR VIA TERRESTRE  MENAJE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</si>
  <si>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RECREATIVOS</t>
  </si>
  <si>
    <t>4</t>
  </si>
  <si>
    <t>30</t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</si>
  <si>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POR LO MENOS CUATRO VECES POR SEMANA                </t>
    </r>
    <r>
      <rPr>
        <sz val="14"/>
        <color rgb="FFFF0000"/>
        <rFont val="Verdana"/>
        <family val="2"/>
      </rPr>
      <t>SERVICIO RENOVACON PERIODICO EL COLOMBIANO</t>
    </r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</si>
  <si>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MENOS CUATRO VECES POR SEMANA                </t>
    </r>
    <r>
      <rPr>
        <sz val="14"/>
        <color rgb="FFFF0000"/>
        <rFont val="Verdana"/>
        <family val="2"/>
      </rPr>
      <t>SERVICIO RENOVACON REVISTA CONSTRUDATA</t>
    </r>
  </si>
  <si>
    <t>5903108 EXT 42133</t>
  </si>
  <si>
    <t>5903108 EXT 41423</t>
  </si>
  <si>
    <t>SERVICIOS DE LA CONSTRUCCION                                                        SERVICIO GENERALES DE CONSTRUCCION DE EDIFICACIONES NO RESIDENCIALES:                                                     SERVICIO REPARACIONES  DE CHAPAS, PUERTAS, VENTANAS, LLAVES, CAJA FUERTES ETC</t>
  </si>
  <si>
    <t>82101504-82101601-55101509</t>
  </si>
  <si>
    <t>72101511-                         72151207</t>
  </si>
  <si>
    <t>72102900-72103300-72121100</t>
  </si>
  <si>
    <t>72101500-72102900-72103300-72101507-72101505</t>
  </si>
  <si>
    <t>Gestión Contractual -Sección Compras</t>
  </si>
  <si>
    <t>5</t>
  </si>
  <si>
    <t>SERVICIOS PARA LA COMUNIDAD, SOCIALESY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RECERATIVOS</t>
  </si>
  <si>
    <t xml:space="preserve">SERVICIOS DE LA CONSTRUCCION                                                        SERVICIO GENERALES DE CONSTRUCCION DE EDIFICACIONES NO RESIDENCIALES:                                                     SERVICIO DE MTO Y REPARACIONES UNIDADES SANITARIAS </t>
  </si>
  <si>
    <t>MATERIALES Y SUMINISTROS:                                                                                          OTROS PRODUCTOS QUIMICOS, FIBRAS ARTIFICIALES ( O FIBRAS INDUSTRIALES HECHAS POR EL HOMBRE)         LLANTAS Y NEUMATICOS                                                         PRODUCTOS QUIMICOS NCP</t>
  </si>
  <si>
    <t>SELECCIÓN ABREVIADA MENOR CUANTIA</t>
  </si>
  <si>
    <t xml:space="preserve">SERVICIOS DE ALCANTARRILLADO, RECOLECCION, TRATAMIENTO Y DISPOSICION DE DESECHOS Y OTROS SERVICIOS DE SANEAMIENTO AMBIENTAL :                                                     SERVICIO DE TRATAMIENTO Y DISPOSICION DE DESECHOS  </t>
  </si>
  <si>
    <t>76121600-76121900-76122200-76122300</t>
  </si>
  <si>
    <t>SERVICIOS PRESTADOS A LAS EMPRESAS Y SERVICIO DE PRODUCCION :                                                     SERVICIO DE MANTENIMIENTO Y REPARACIÓN DE PRODUCTOS METALICOS ELABORADOS, EXCEPTO MAQUINARIA Y EQUIPO</t>
  </si>
  <si>
    <t>72101500-72102900</t>
  </si>
  <si>
    <t>360</t>
  </si>
  <si>
    <t>240</t>
  </si>
  <si>
    <t>25172503-25172504-25172502</t>
  </si>
  <si>
    <t>210</t>
  </si>
  <si>
    <t>72101506-                         73152100 - 72154010</t>
  </si>
  <si>
    <t>Subdirector Regional de Apoyo Noroccidental ( E )</t>
  </si>
  <si>
    <t>9</t>
  </si>
  <si>
    <t xml:space="preserve">SERVICIOS DE ARRENDAMIENTOS O ALQUILER SIN OPERARIO  
ITEM SERVICIOS DE  ARRENDAMIENTOS SIN OPCIÓN DE COMPRA DE OTROS BIENES        
</t>
  </si>
  <si>
    <t>60</t>
  </si>
  <si>
    <t xml:space="preserve">OTROS SERVICIOS PROFESIONALES, CIENTIFICOS Y TECNICOS  
ITEM - SERVICIOS CIENTIFICOS Y OTROS SERVICISO TECNCIOS      
</t>
  </si>
  <si>
    <t>90</t>
  </si>
  <si>
    <t>SERVICIOS DE LA CONSTRUCCION                                                        ITEM-SERVICIO GENERALES DE CONSTRUCCION DE EDIFICACIONES NO RESIDENCIALES:                                                     SERVICIO DE MTO Y REPARACION DE LA SEDE MONTERIA DE LA FGN SECCICONAL CORDOBA</t>
  </si>
  <si>
    <t>6</t>
  </si>
  <si>
    <t>SERVICIOS DE LA CONSTRUCCION                                                        ITEM-SERVICIO GENERALES DE CONSTRUCCION DE EDIFICACIONES NO RESIDENCIALES:                                                     SERVICIO DE MTO Y REPARACION LOCATIVA</t>
  </si>
  <si>
    <t>Elaboro: Javier Guzman Londoño</t>
  </si>
  <si>
    <t>Asistente Administrativo</t>
  </si>
  <si>
    <t>Vo.Bo. HUBER ANTONIO LOPEZ MORALES</t>
  </si>
  <si>
    <t>SERVICIOS DE LA CONSTRUCCION                                                        ITEM-SERVICIO GENERALES DE CONSTRUCCION DE EDIFICACIONES NO RESIDENCIALES:                                                     SERVICIO DE MTO DE ILUMINACION DE EXTERIORES EN LA SEDE VERACRUZ</t>
  </si>
  <si>
    <t xml:space="preserve">JAVIER GUZMAN LONDOÑO  COMPRAS   </t>
  </si>
  <si>
    <t>5903108 EXT 41958</t>
  </si>
  <si>
    <t>javier.guzman@fiscalia.gov.co</t>
  </si>
  <si>
    <t>SERVICIOS PARA LA COMUNIDAD, SOCIALE SY PERSONALES                                                                                                                 OTROS SERVICIOS DE ESPARCIMIENTO Y DIVERSION                                                                                    SERVICIOS DEPORTIVOS  Y DEPORTES RECERATIVOS</t>
  </si>
  <si>
    <t>150</t>
  </si>
  <si>
    <t>7</t>
  </si>
  <si>
    <t>EQUIPO Y APARATOS DE RADIO, TELEVISION Y COMUNICACIONES                                                        ITEM-RADIORRECEPTORES Y RECEPTORES DE TELEVISION, APARATOS PARA LA GRABACION Y REPRODUCCION DE SONIDO Y VIDEO, MICROFONOS, ALTAVOCES, AMPLIFICADORES ETC :                                                    COMPRA DE ELEMENTOS CAMARAS Y DIADEMAS</t>
  </si>
  <si>
    <t>CCE-11</t>
  </si>
  <si>
    <t>SERVICIOS DE LA CONSTRUCCION                                                        ITEM-SERVICIO GENERALES DE CONSTRUCCION DE EDIFICACIONES NO RESIDENCIALES:                                                     SSERVICIO DE MTO Y REPARACION LOCATIVA</t>
  </si>
  <si>
    <t>8</t>
  </si>
  <si>
    <t>45121500-45121520-43191609</t>
  </si>
  <si>
    <t>EN JULIO 07/2021 SE REALIZO OTRO SI 01-CNA 003-2021 DE ADICION RECURSO PPTAL POR VLR DE $ 3,565,208,25</t>
  </si>
  <si>
    <t xml:space="preserve">ARTICULOS TEXTILES (EXCEPTO PRENDAS DE VESTIR)                                                   -PRODUCTOS METALICOS ELABORADOS (EXCEPTO MAQ. Y EQUIPO):                                                     ORDEN DE COMPRA DE BANDERAS, ESCUDOS, PENDONES Y ATRIL </t>
  </si>
  <si>
    <t>55121715-46181700-55121714-45111500</t>
  </si>
  <si>
    <t>OTROS SERVICIOS DE FABRICACION, SERVICIOS DE EDICION, IMPRESION Y REPRODUCCION, SERVICIOS DE RECUPERACION DE MATERIALES                                                         ITEM-SERVICIOS DE EDICION, IMPRESION Y REPRODUCCION :                                                    SERVCICIOS DE SEÑALIZACION Y AVISOS</t>
  </si>
  <si>
    <r>
      <t xml:space="preserve">PRODUCTOS METÁLICOS Y PAQUETES DE SOFTWARE                                                                ITEM-PRODUCTOS METALICOS ELABORADOS ( EXCEPTO MAQUINARIA Y EQUIPO)                                                                            </t>
    </r>
    <r>
      <rPr>
        <sz val="14"/>
        <color rgb="FFFF0000"/>
        <rFont val="Verdana"/>
        <family val="2"/>
      </rPr>
      <t>COMPRA DE BICICLETEROS</t>
    </r>
  </si>
  <si>
    <t>SERVICIOS DE LA CONSTRUCCION                                                        ITEM-SERVICIO GENERALES DE CONSTRUCCION DE EDIFICACIONES NO RESIDENCIALES:                                                     SERVICIO DE SEÑALIZACION Y AVISOS</t>
  </si>
  <si>
    <t>ITEM- ACEITES DE PETRÓLEO O ACEITES OBTENIDOS DE MINERALES BITUMINOSOS (EXCEPTO LOS ACEITES CRUDOS), PREPARADOS N.C.P. QUE CONTENAN POR LO MENOS EL 70%  DE SU PESO EN ACEITES DE ESOS TIPOS Y CUYOS COMPONENTES BÁSICOS SEAN ESOS ACEITES. ITEM PRODUCTOS QUIMICOS NCP. ITEM ARTICULOS DE CONCRETO,CEMENTO Y YESO. ITEM OTROS ARTICULOS MANUFACTURADOS . COMPRA DE ELEMENTOS DE CONSTRUCCION TALES COMO PINTURA, YESO, CAL, CEMENTO ETC</t>
  </si>
  <si>
    <r>
      <t xml:space="preserve">PRODUCTOS METÁLICOS Y PAQUETES DE SOFTWARE                                                               ITEM:  PRODUCTOS METALICOS ELABORADOS ( EXCEPTO MAQ. Y EQUIPO)                                                       </t>
    </r>
    <r>
      <rPr>
        <sz val="14"/>
        <color rgb="FFFF0000"/>
        <rFont val="Verdana"/>
        <family val="2"/>
      </rPr>
      <t>COMPRA DE TORNILLOS, SOLDADURA ETC</t>
    </r>
  </si>
  <si>
    <t>10</t>
  </si>
  <si>
    <t>31160000-31161500-31162800</t>
  </si>
  <si>
    <t>30111600-30111700-31111502-31211505-31211508-31211522-39101600-39101605-39111501-39101800-39111503-39111541</t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</si>
  <si>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PRODUCTOS METÁLICOS Y PAQUETES DE SOFTWARE            LÁMPARAS ELECTRICAS DE INCANDESCENCIA  O DECARGA, LÁMPARAS DE ARCO, EQUIPO PARA ALUMBRADO ELÉCTRICO, SUS PARTES Y PIEZAS                                                        </t>
    </r>
    <r>
      <rPr>
        <sz val="14"/>
        <color rgb="FFFF0000"/>
        <rFont val="Verdana"/>
        <family val="2"/>
      </rPr>
      <t>COMPRA DE LÁMPARAS, BOMBILLOS , TUBOS LED ETC</t>
    </r>
  </si>
  <si>
    <t>39101600-39111800-39121700</t>
  </si>
  <si>
    <t xml:space="preserve">MAQUINARIA PARA USO GENERAL:                                                     ITEM EQUIPO DE ELEVACION Y MANIPULACION Y SUS PARTES Y PIEZAS. COMPRA DE ESCALERAS TIPO AVION PARA ALMACEN DE EVIDENCIAS </t>
  </si>
  <si>
    <t>EQUIPO Y APARATOS DE RADIO, TELEVISION Y COMUNICACIONES                                                        ITEM-ARTICULOS TEXTILES (EXCEPTO PRENDAS DE VESTIR) :                                                    COMPRA DE CARPA TIPO LONA BRIGASIER PARA LA SECCIONAL CTI</t>
  </si>
  <si>
    <t>PASTA O PULPA, PAPEL Y PRODUCTOS DE PAPEL, IMPRESOS Y ARTICULOS RELACIONADOS                                                        ITEM-PASTA DE PAEL, PAPEL  Y CARTON) :                                                    COMPRA DE PAPEL PARA CAPACITACION PARA LA SECCIONAL CTI</t>
  </si>
  <si>
    <t>MAQUINARIA Y APARATOS ELECTRICOS                                                       ITEM-ACUMULADORES, PILAS Y BATERIAS PRIMARIAS Y SUS PARTES Y PIEZAS :                                                    COMPRA DE PILAS TIPO AA Y AAA PARA LA SECCION DE MANTENIMENTO  DE LA SUBDIRECCION REGIONAL NOROCCIDENTAL</t>
  </si>
  <si>
    <t>14110000-14111800</t>
  </si>
  <si>
    <t>56101608-95121646</t>
  </si>
  <si>
    <t>46191600-72101509-72102100-72101516</t>
  </si>
  <si>
    <t xml:space="preserve">EQUIPOS Y APARATOS DE RADIO                                                        ITEM-APARATOS TRANSMISORES DE TELEVISION Y RADIO, TELEVISION, VIDEO Y CAMARAS DIGITALES, TELEFONOS :                                                    COMPRA DE TELEVIORES  PARA LA SECCIONAL DE CORDOBA Y SUCRE </t>
  </si>
  <si>
    <t xml:space="preserve">MEDIANTE RESOLUCION Nro. 0004358/04/10/2021  SE DISMINUYO  RECURSO PPTAL POR VLR DE $ 6,000,000,00.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</si>
</sst>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21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color rgb="FFFF0000"/>
      <name val="Arial"/>
      <family val="2"/>
    </font>
    <font>
      <sz val="14"/>
      <color rgb="FFFF0000"/>
      <name val="Verdana"/>
      <family val="2"/>
    </font>
    <font>
      <sz val="14"/>
      <color indexed="8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7" fillId="0" borderId="0" applyNumberFormat="0" applyFill="0" applyBorder="0" applyAlignment="0" applyProtection="0"/>
  </cellStyleXfs>
  <cellXfs count="3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165" fontId="5" fillId="0" borderId="0" xfId="2" applyFont="1" applyProtection="1">
      <protection locked="0"/>
    </xf>
    <xf numFmtId="1" fontId="5" fillId="0" borderId="0" xfId="0" applyNumberFormat="1" applyFont="1" applyProtection="1">
      <protection locked="0"/>
    </xf>
    <xf numFmtId="49" fontId="6" fillId="0" borderId="0" xfId="13" applyFont="1" applyFill="1" applyProtection="1">
      <alignment horizontal="left" vertical="center"/>
      <protection locked="0"/>
    </xf>
    <xf numFmtId="49" fontId="7" fillId="0" borderId="0" xfId="13" applyFo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165" fontId="11" fillId="0" borderId="0" xfId="2" applyFont="1" applyProtection="1">
      <protection locked="0"/>
    </xf>
    <xf numFmtId="0" fontId="12" fillId="3" borderId="0" xfId="7" applyFont="1" applyAlignment="1" applyProtection="1">
      <alignment horizontal="center" vertical="center" wrapText="1"/>
    </xf>
    <xf numFmtId="0" fontId="12" fillId="3" borderId="0" xfId="7" applyFont="1" applyProtection="1">
      <alignment horizontal="center" vertical="center"/>
    </xf>
    <xf numFmtId="1" fontId="12" fillId="3" borderId="0" xfId="7" applyNumberFormat="1" applyFont="1" applyAlignment="1" applyProtection="1">
      <alignment horizontal="center" vertical="center" wrapText="1"/>
      <protection locked="0"/>
    </xf>
    <xf numFmtId="49" fontId="7" fillId="0" borderId="0" xfId="13" applyFont="1" applyAlignment="1" applyProtection="1">
      <alignment horizontal="left" vertical="center" wrapText="1"/>
      <protection locked="0"/>
    </xf>
    <xf numFmtId="165" fontId="11" fillId="0" borderId="0" xfId="2" applyFont="1" applyFill="1" applyProtection="1">
      <protection locked="0"/>
    </xf>
    <xf numFmtId="165" fontId="13" fillId="7" borderId="0" xfId="2" applyFont="1" applyFill="1" applyProtection="1">
      <protection locked="0"/>
    </xf>
    <xf numFmtId="165" fontId="8" fillId="0" borderId="0" xfId="2" applyFont="1" applyProtection="1">
      <protection locked="0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49" fontId="6" fillId="0" borderId="0" xfId="13" applyFont="1" applyAlignment="1" applyProtection="1">
      <alignment horizontal="left" vertical="center" wrapText="1"/>
      <protection locked="0"/>
    </xf>
    <xf numFmtId="49" fontId="7" fillId="0" borderId="0" xfId="13" applyFont="1" applyFill="1" applyAlignment="1" applyProtection="1">
      <alignment horizontal="left" vertical="center" wrapText="1"/>
      <protection locked="0"/>
    </xf>
    <xf numFmtId="165" fontId="5" fillId="0" borderId="0" xfId="2" applyFont="1" applyFill="1" applyProtection="1">
      <protection locked="0"/>
    </xf>
    <xf numFmtId="0" fontId="15" fillId="0" borderId="0" xfId="0" applyFont="1" applyFill="1"/>
    <xf numFmtId="165" fontId="8" fillId="0" borderId="0" xfId="2" applyFont="1" applyFill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4" fontId="16" fillId="0" borderId="0" xfId="0" applyNumberFormat="1" applyFont="1" applyAlignment="1">
      <alignment wrapText="1"/>
    </xf>
    <xf numFmtId="49" fontId="7" fillId="8" borderId="0" xfId="13" applyFont="1" applyFill="1" applyAlignment="1" applyProtection="1">
      <alignment horizontal="left" vertical="center" wrapText="1"/>
      <protection locked="0"/>
    </xf>
    <xf numFmtId="49" fontId="18" fillId="0" borderId="0" xfId="26" applyNumberFormat="1" applyFont="1" applyAlignment="1" applyProtection="1">
      <alignment horizontal="left" vertical="center"/>
      <protection locked="0"/>
    </xf>
    <xf numFmtId="49" fontId="19" fillId="0" borderId="0" xfId="13" applyFont="1" applyProtection="1">
      <alignment horizontal="left" vertical="center"/>
      <protection locked="0"/>
    </xf>
    <xf numFmtId="0" fontId="20" fillId="0" borderId="0" xfId="0" applyFont="1"/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</cellXfs>
  <cellStyles count="27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vier.guzman@fiscalia.gov.co" TargetMode="External"/><Relationship Id="rId2" Type="http://schemas.openxmlformats.org/officeDocument/2006/relationships/hyperlink" Target="mailto:javier.guzman@fiscalia.gov.co" TargetMode="External"/><Relationship Id="rId1" Type="http://schemas.openxmlformats.org/officeDocument/2006/relationships/hyperlink" Target="mailto:javier.guzman@fiscalia.gov.c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tabSelected="1" topLeftCell="A31" zoomScale="70" zoomScaleNormal="70" workbookViewId="0">
      <selection activeCell="B43" sqref="B43"/>
    </sheetView>
  </sheetViews>
  <sheetFormatPr baseColWidth="10" defaultColWidth="64.5703125" defaultRowHeight="18" x14ac:dyDescent="0.25"/>
  <cols>
    <col min="1" max="1" width="20.42578125" style="4" customWidth="1"/>
    <col min="2" max="2" width="60.7109375" style="4" customWidth="1"/>
    <col min="3" max="3" width="18.42578125" style="4" customWidth="1"/>
    <col min="4" max="4" width="20.140625" style="4" customWidth="1"/>
    <col min="5" max="5" width="18" style="4" customWidth="1"/>
    <col min="6" max="6" width="16.85546875" style="4" customWidth="1"/>
    <col min="7" max="7" width="16.140625" style="4" customWidth="1"/>
    <col min="8" max="8" width="14.28515625" style="4" customWidth="1"/>
    <col min="9" max="9" width="27.5703125" style="8" customWidth="1"/>
    <col min="10" max="10" width="24.7109375" style="8" customWidth="1"/>
    <col min="11" max="11" width="13.7109375" style="4" customWidth="1"/>
    <col min="12" max="12" width="13" style="4" customWidth="1"/>
    <col min="13" max="13" width="34.28515625" style="4" customWidth="1"/>
    <col min="14" max="14" width="25.5703125" style="4" customWidth="1"/>
    <col min="15" max="15" width="64.5703125" style="4"/>
    <col min="16" max="16" width="29.85546875" style="4" customWidth="1"/>
    <col min="17" max="17" width="64.5703125" style="4"/>
    <col min="18" max="16384" width="64.5703125" style="5"/>
  </cols>
  <sheetData>
    <row r="1" spans="1:17" x14ac:dyDescent="0.25">
      <c r="A1" s="33" t="s">
        <v>107776</v>
      </c>
      <c r="B1" s="34"/>
      <c r="C1" s="34"/>
      <c r="D1" s="34"/>
      <c r="E1" s="34"/>
      <c r="F1" s="34"/>
      <c r="G1" s="34"/>
      <c r="H1" s="34"/>
      <c r="I1" s="35"/>
      <c r="J1" s="35"/>
      <c r="K1" s="34"/>
      <c r="L1" s="34"/>
      <c r="M1" s="34"/>
      <c r="N1" s="34"/>
      <c r="O1" s="34"/>
      <c r="P1" s="34"/>
      <c r="Q1" s="34"/>
    </row>
    <row r="2" spans="1:17" x14ac:dyDescent="0.25">
      <c r="A2" s="34"/>
      <c r="B2" s="34"/>
      <c r="C2" s="34"/>
      <c r="D2" s="34"/>
      <c r="E2" s="34"/>
      <c r="F2" s="34"/>
      <c r="G2" s="34"/>
      <c r="H2" s="34"/>
      <c r="I2" s="35"/>
      <c r="J2" s="35"/>
      <c r="K2" s="34"/>
      <c r="L2" s="34"/>
      <c r="M2" s="34"/>
      <c r="N2" s="34"/>
      <c r="O2" s="34"/>
      <c r="P2" s="34"/>
      <c r="Q2" s="34"/>
    </row>
    <row r="3" spans="1:17" x14ac:dyDescent="0.25">
      <c r="A3" s="34"/>
      <c r="B3" s="34"/>
      <c r="C3" s="34"/>
      <c r="D3" s="34"/>
      <c r="E3" s="34"/>
      <c r="F3" s="34"/>
      <c r="G3" s="34"/>
      <c r="H3" s="34"/>
      <c r="I3" s="35"/>
      <c r="J3" s="35"/>
      <c r="K3" s="34"/>
      <c r="L3" s="34"/>
      <c r="M3" s="34"/>
      <c r="N3" s="34"/>
      <c r="O3" s="34"/>
      <c r="P3" s="34"/>
      <c r="Q3" s="34"/>
    </row>
    <row r="4" spans="1:17" ht="90" customHeight="1" x14ac:dyDescent="0.25">
      <c r="A4" s="13" t="s">
        <v>107777</v>
      </c>
      <c r="B4" s="14" t="s">
        <v>107778</v>
      </c>
      <c r="C4" s="13" t="s">
        <v>107779</v>
      </c>
      <c r="D4" s="13" t="s">
        <v>107780</v>
      </c>
      <c r="E4" s="13" t="s">
        <v>107781</v>
      </c>
      <c r="F4" s="13" t="s">
        <v>5</v>
      </c>
      <c r="G4" s="13" t="s">
        <v>4</v>
      </c>
      <c r="H4" s="13" t="s">
        <v>39</v>
      </c>
      <c r="I4" s="15" t="s">
        <v>107782</v>
      </c>
      <c r="J4" s="15" t="s">
        <v>107783</v>
      </c>
      <c r="K4" s="13" t="s">
        <v>206</v>
      </c>
      <c r="L4" s="13" t="s">
        <v>94</v>
      </c>
      <c r="M4" s="13" t="s">
        <v>107784</v>
      </c>
      <c r="N4" s="14" t="s">
        <v>3</v>
      </c>
      <c r="O4" s="14" t="s">
        <v>107785</v>
      </c>
      <c r="P4" s="13" t="s">
        <v>107786</v>
      </c>
      <c r="Q4" s="14" t="s">
        <v>107787</v>
      </c>
    </row>
    <row r="5" spans="1:17" x14ac:dyDescent="0.25">
      <c r="A5" s="6"/>
      <c r="B5" s="6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6"/>
      <c r="P5" s="6"/>
      <c r="Q5" s="6"/>
    </row>
    <row r="6" spans="1:17" x14ac:dyDescent="0.25">
      <c r="A6" s="6" t="s">
        <v>104522</v>
      </c>
      <c r="B6" s="11" t="s">
        <v>107806</v>
      </c>
      <c r="C6" s="6" t="s">
        <v>107803</v>
      </c>
      <c r="D6" s="6" t="s">
        <v>107803</v>
      </c>
      <c r="E6" s="6" t="s">
        <v>107824</v>
      </c>
      <c r="F6" s="6" t="s">
        <v>211</v>
      </c>
      <c r="G6" s="6" t="s">
        <v>133</v>
      </c>
      <c r="H6" s="6" t="s">
        <v>217</v>
      </c>
      <c r="I6" s="26">
        <f>640000-10000</f>
        <v>630000</v>
      </c>
      <c r="J6" s="24">
        <f>640000-10000</f>
        <v>630000</v>
      </c>
      <c r="K6" s="6" t="s">
        <v>211</v>
      </c>
      <c r="L6" s="6" t="s">
        <v>211</v>
      </c>
      <c r="M6" s="6" t="s">
        <v>107795</v>
      </c>
      <c r="N6" s="6" t="s">
        <v>111</v>
      </c>
      <c r="O6" s="6" t="s">
        <v>107792</v>
      </c>
      <c r="P6" s="6" t="s">
        <v>107808</v>
      </c>
      <c r="Q6" s="6" t="s">
        <v>107794</v>
      </c>
    </row>
    <row r="7" spans="1:17" x14ac:dyDescent="0.25">
      <c r="A7" s="6" t="s">
        <v>104522</v>
      </c>
      <c r="B7" s="11" t="s">
        <v>107805</v>
      </c>
      <c r="C7" s="6" t="s">
        <v>107803</v>
      </c>
      <c r="D7" s="6" t="s">
        <v>107803</v>
      </c>
      <c r="E7" s="6" t="s">
        <v>107824</v>
      </c>
      <c r="F7" s="6" t="s">
        <v>211</v>
      </c>
      <c r="G7" s="6" t="s">
        <v>133</v>
      </c>
      <c r="H7" s="6" t="s">
        <v>217</v>
      </c>
      <c r="I7" s="26">
        <f>1260000-54400</f>
        <v>1205600</v>
      </c>
      <c r="J7" s="24">
        <f>1260000-54400</f>
        <v>1205600</v>
      </c>
      <c r="K7" s="6" t="s">
        <v>211</v>
      </c>
      <c r="L7" s="6" t="s">
        <v>211</v>
      </c>
      <c r="M7" s="6" t="s">
        <v>107795</v>
      </c>
      <c r="N7" s="6" t="s">
        <v>111</v>
      </c>
      <c r="O7" s="6" t="s">
        <v>107792</v>
      </c>
      <c r="P7" s="6" t="s">
        <v>107808</v>
      </c>
      <c r="Q7" s="6" t="s">
        <v>107794</v>
      </c>
    </row>
    <row r="8" spans="1:17" ht="72" x14ac:dyDescent="0.25">
      <c r="A8" s="16" t="s">
        <v>107872</v>
      </c>
      <c r="B8" s="6" t="s">
        <v>107797</v>
      </c>
      <c r="C8" s="6" t="s">
        <v>107830</v>
      </c>
      <c r="D8" s="6" t="s">
        <v>107830</v>
      </c>
      <c r="E8" s="6" t="s">
        <v>107804</v>
      </c>
      <c r="F8" s="6" t="s">
        <v>211</v>
      </c>
      <c r="G8" s="6" t="s">
        <v>72</v>
      </c>
      <c r="H8" s="6" t="s">
        <v>217</v>
      </c>
      <c r="I8" s="17">
        <v>154000000</v>
      </c>
      <c r="J8" s="7">
        <v>154000000</v>
      </c>
      <c r="K8" s="6" t="s">
        <v>211</v>
      </c>
      <c r="L8" s="6" t="s">
        <v>211</v>
      </c>
      <c r="M8" s="6" t="s">
        <v>107819</v>
      </c>
      <c r="N8" s="6" t="s">
        <v>111</v>
      </c>
      <c r="O8" s="6" t="s">
        <v>107789</v>
      </c>
      <c r="P8" s="6" t="s">
        <v>107807</v>
      </c>
      <c r="Q8" s="6" t="s">
        <v>107790</v>
      </c>
    </row>
    <row r="9" spans="1:17" ht="54" x14ac:dyDescent="0.25">
      <c r="A9" s="23" t="s">
        <v>107826</v>
      </c>
      <c r="B9" s="6" t="s">
        <v>107818</v>
      </c>
      <c r="C9" s="6" t="s">
        <v>107788</v>
      </c>
      <c r="D9" s="6" t="s">
        <v>107788</v>
      </c>
      <c r="E9" s="6" t="s">
        <v>107825</v>
      </c>
      <c r="F9" s="6" t="s">
        <v>211</v>
      </c>
      <c r="G9" s="6" t="s">
        <v>72</v>
      </c>
      <c r="H9" s="6" t="s">
        <v>217</v>
      </c>
      <c r="I9" s="12">
        <f>350000000-50000000</f>
        <v>300000000</v>
      </c>
      <c r="J9" s="7">
        <f>350000000-50000000</f>
        <v>300000000</v>
      </c>
      <c r="K9" s="6" t="s">
        <v>217</v>
      </c>
      <c r="L9" s="6" t="s">
        <v>217</v>
      </c>
      <c r="M9" s="6" t="s">
        <v>107819</v>
      </c>
      <c r="N9" s="6" t="s">
        <v>111</v>
      </c>
      <c r="O9" s="6" t="s">
        <v>107792</v>
      </c>
      <c r="P9" s="6" t="s">
        <v>107807</v>
      </c>
      <c r="Q9" s="6" t="s">
        <v>107794</v>
      </c>
    </row>
    <row r="10" spans="1:17" ht="91.5" customHeight="1" x14ac:dyDescent="0.25">
      <c r="A10" s="16" t="s">
        <v>107813</v>
      </c>
      <c r="B10" s="6" t="s">
        <v>107809</v>
      </c>
      <c r="C10" s="6" t="s">
        <v>107788</v>
      </c>
      <c r="D10" s="6" t="s">
        <v>107788</v>
      </c>
      <c r="E10" s="6" t="s">
        <v>107827</v>
      </c>
      <c r="F10" s="6" t="s">
        <v>211</v>
      </c>
      <c r="G10" s="6" t="s">
        <v>72</v>
      </c>
      <c r="H10" s="6" t="s">
        <v>217</v>
      </c>
      <c r="I10" s="12">
        <v>12000000</v>
      </c>
      <c r="J10" s="7">
        <v>12000000</v>
      </c>
      <c r="K10" s="6" t="s">
        <v>211</v>
      </c>
      <c r="L10" s="6" t="s">
        <v>211</v>
      </c>
      <c r="M10" s="6" t="s">
        <v>107796</v>
      </c>
      <c r="N10" s="6" t="s">
        <v>111</v>
      </c>
      <c r="O10" s="6" t="s">
        <v>107789</v>
      </c>
      <c r="P10" s="6" t="s">
        <v>107807</v>
      </c>
      <c r="Q10" s="6" t="s">
        <v>107790</v>
      </c>
    </row>
    <row r="11" spans="1:17" ht="36" customHeight="1" x14ac:dyDescent="0.25">
      <c r="A11" s="16" t="s">
        <v>103301</v>
      </c>
      <c r="B11" s="6" t="s">
        <v>107801</v>
      </c>
      <c r="C11" s="6" t="s">
        <v>107788</v>
      </c>
      <c r="D11" s="6" t="s">
        <v>107788</v>
      </c>
      <c r="E11" s="6" t="s">
        <v>107825</v>
      </c>
      <c r="F11" s="6" t="s">
        <v>211</v>
      </c>
      <c r="G11" s="6" t="s">
        <v>72</v>
      </c>
      <c r="H11" s="6" t="s">
        <v>217</v>
      </c>
      <c r="I11" s="24">
        <v>20000000</v>
      </c>
      <c r="J11" s="7">
        <v>20000000</v>
      </c>
      <c r="K11" s="6" t="s">
        <v>211</v>
      </c>
      <c r="L11" s="6" t="s">
        <v>211</v>
      </c>
      <c r="M11" s="6" t="s">
        <v>107796</v>
      </c>
      <c r="N11" s="6" t="s">
        <v>111</v>
      </c>
      <c r="O11" s="6" t="s">
        <v>107789</v>
      </c>
      <c r="P11" s="6" t="s">
        <v>107808</v>
      </c>
      <c r="Q11" s="6" t="s">
        <v>107790</v>
      </c>
    </row>
    <row r="12" spans="1:17" ht="55.5" customHeight="1" x14ac:dyDescent="0.25">
      <c r="A12" s="16" t="s">
        <v>107810</v>
      </c>
      <c r="B12" s="6" t="s">
        <v>107800</v>
      </c>
      <c r="C12" s="6" t="s">
        <v>107788</v>
      </c>
      <c r="D12" s="6" t="s">
        <v>107788</v>
      </c>
      <c r="E12" s="6" t="s">
        <v>107825</v>
      </c>
      <c r="F12" s="6" t="s">
        <v>211</v>
      </c>
      <c r="G12" s="6" t="s">
        <v>72</v>
      </c>
      <c r="H12" s="6" t="s">
        <v>217</v>
      </c>
      <c r="I12" s="26">
        <f>10000000-20293-0.48</f>
        <v>9979706.5199999996</v>
      </c>
      <c r="J12" s="7">
        <f>10000000-20293-0.48</f>
        <v>9979706.5199999996</v>
      </c>
      <c r="K12" s="6" t="s">
        <v>211</v>
      </c>
      <c r="L12" s="6" t="s">
        <v>211</v>
      </c>
      <c r="M12" s="6" t="s">
        <v>107796</v>
      </c>
      <c r="N12" s="6" t="s">
        <v>111</v>
      </c>
      <c r="O12" s="6" t="s">
        <v>107789</v>
      </c>
      <c r="P12" s="6" t="s">
        <v>107807</v>
      </c>
      <c r="Q12" s="6" t="s">
        <v>107790</v>
      </c>
    </row>
    <row r="13" spans="1:17" ht="33.75" customHeight="1" x14ac:dyDescent="0.25">
      <c r="A13" s="16" t="s">
        <v>107811</v>
      </c>
      <c r="B13" s="6" t="s">
        <v>107799</v>
      </c>
      <c r="C13" s="6" t="s">
        <v>107788</v>
      </c>
      <c r="D13" s="6" t="s">
        <v>107788</v>
      </c>
      <c r="E13" s="6" t="s">
        <v>107825</v>
      </c>
      <c r="F13" s="6" t="s">
        <v>211</v>
      </c>
      <c r="G13" s="6" t="s">
        <v>51</v>
      </c>
      <c r="H13" s="6" t="s">
        <v>217</v>
      </c>
      <c r="I13" s="17">
        <v>236000000</v>
      </c>
      <c r="J13" s="7">
        <v>236000000</v>
      </c>
      <c r="K13" s="6" t="s">
        <v>211</v>
      </c>
      <c r="L13" s="6" t="s">
        <v>211</v>
      </c>
      <c r="M13" s="6" t="s">
        <v>107819</v>
      </c>
      <c r="N13" s="6" t="s">
        <v>111</v>
      </c>
      <c r="O13" s="6" t="s">
        <v>107792</v>
      </c>
      <c r="P13" s="6" t="s">
        <v>107808</v>
      </c>
      <c r="Q13" s="6" t="s">
        <v>107794</v>
      </c>
    </row>
    <row r="14" spans="1:17" ht="54" x14ac:dyDescent="0.25">
      <c r="A14" s="16" t="s">
        <v>107828</v>
      </c>
      <c r="B14" s="6" t="s">
        <v>107798</v>
      </c>
      <c r="C14" s="9" t="s">
        <v>107788</v>
      </c>
      <c r="D14" s="6" t="s">
        <v>107788</v>
      </c>
      <c r="E14" s="6" t="s">
        <v>107825</v>
      </c>
      <c r="F14" s="6" t="s">
        <v>211</v>
      </c>
      <c r="G14" s="6" t="s">
        <v>72</v>
      </c>
      <c r="H14" s="6" t="s">
        <v>217</v>
      </c>
      <c r="I14" s="12">
        <v>188072500</v>
      </c>
      <c r="J14" s="7">
        <v>188072500</v>
      </c>
      <c r="K14" s="6" t="s">
        <v>211</v>
      </c>
      <c r="L14" s="6" t="s">
        <v>211</v>
      </c>
      <c r="M14" s="6" t="s">
        <v>107819</v>
      </c>
      <c r="N14" s="6" t="s">
        <v>111</v>
      </c>
      <c r="O14" s="6" t="s">
        <v>107789</v>
      </c>
      <c r="P14" s="6" t="s">
        <v>107807</v>
      </c>
      <c r="Q14" s="6" t="s">
        <v>107790</v>
      </c>
    </row>
    <row r="15" spans="1:17" x14ac:dyDescent="0.25">
      <c r="A15" s="10" t="s">
        <v>106716</v>
      </c>
      <c r="B15" s="6" t="s">
        <v>107802</v>
      </c>
      <c r="C15" s="9" t="s">
        <v>107788</v>
      </c>
      <c r="D15" s="9" t="s">
        <v>107788</v>
      </c>
      <c r="E15" s="9" t="s">
        <v>107825</v>
      </c>
      <c r="F15" s="9" t="s">
        <v>211</v>
      </c>
      <c r="G15" s="9" t="s">
        <v>133</v>
      </c>
      <c r="H15" s="9" t="s">
        <v>217</v>
      </c>
      <c r="I15" s="24">
        <v>38750000</v>
      </c>
      <c r="J15" s="24">
        <v>38750000</v>
      </c>
      <c r="K15" s="9" t="s">
        <v>211</v>
      </c>
      <c r="L15" s="6" t="s">
        <v>211</v>
      </c>
      <c r="M15" s="6" t="s">
        <v>107795</v>
      </c>
      <c r="N15" s="6" t="s">
        <v>111</v>
      </c>
      <c r="O15" s="6" t="s">
        <v>107792</v>
      </c>
      <c r="P15" s="6" t="s">
        <v>107808</v>
      </c>
      <c r="Q15" s="6" t="s">
        <v>107794</v>
      </c>
    </row>
    <row r="16" spans="1:17" x14ac:dyDescent="0.25">
      <c r="A16" s="10" t="s">
        <v>106716</v>
      </c>
      <c r="B16" s="6" t="s">
        <v>107793</v>
      </c>
      <c r="C16" s="9" t="s">
        <v>107788</v>
      </c>
      <c r="D16" s="9" t="s">
        <v>107788</v>
      </c>
      <c r="E16" s="9" t="s">
        <v>107825</v>
      </c>
      <c r="F16" s="9" t="s">
        <v>211</v>
      </c>
      <c r="G16" s="9" t="s">
        <v>133</v>
      </c>
      <c r="H16" s="9" t="s">
        <v>217</v>
      </c>
      <c r="I16" s="24">
        <f>11250000-11250000</f>
        <v>0</v>
      </c>
      <c r="J16" s="24">
        <f>11250000-11250000</f>
        <v>0</v>
      </c>
      <c r="K16" s="9" t="s">
        <v>211</v>
      </c>
      <c r="L16" s="6" t="s">
        <v>211</v>
      </c>
      <c r="M16" s="6" t="s">
        <v>107795</v>
      </c>
      <c r="N16" s="6" t="s">
        <v>111</v>
      </c>
      <c r="O16" s="6" t="s">
        <v>107792</v>
      </c>
      <c r="P16" s="6" t="s">
        <v>107808</v>
      </c>
      <c r="Q16" s="6" t="s">
        <v>107794</v>
      </c>
    </row>
    <row r="17" spans="1:18" x14ac:dyDescent="0.25">
      <c r="A17" s="10" t="s">
        <v>106716</v>
      </c>
      <c r="B17" s="6" t="s">
        <v>107845</v>
      </c>
      <c r="C17" s="9" t="s">
        <v>107847</v>
      </c>
      <c r="D17" s="9" t="s">
        <v>107847</v>
      </c>
      <c r="E17" s="9" t="s">
        <v>107846</v>
      </c>
      <c r="F17" s="9" t="s">
        <v>211</v>
      </c>
      <c r="G17" s="9" t="s">
        <v>133</v>
      </c>
      <c r="H17" s="9" t="s">
        <v>217</v>
      </c>
      <c r="I17" s="24">
        <v>160000000</v>
      </c>
      <c r="J17" s="24">
        <v>160000000</v>
      </c>
      <c r="K17" s="9" t="s">
        <v>211</v>
      </c>
      <c r="L17" s="6" t="s">
        <v>211</v>
      </c>
      <c r="M17" s="6" t="s">
        <v>107795</v>
      </c>
      <c r="N17" s="6" t="s">
        <v>111</v>
      </c>
      <c r="O17" s="6" t="s">
        <v>107792</v>
      </c>
      <c r="P17" s="6" t="s">
        <v>107808</v>
      </c>
      <c r="Q17" s="6" t="s">
        <v>107794</v>
      </c>
    </row>
    <row r="18" spans="1:18" x14ac:dyDescent="0.25">
      <c r="A18" s="10" t="s">
        <v>106716</v>
      </c>
      <c r="B18" s="6" t="s">
        <v>107816</v>
      </c>
      <c r="C18" s="9" t="s">
        <v>107788</v>
      </c>
      <c r="D18" s="9" t="s">
        <v>107788</v>
      </c>
      <c r="E18" s="9" t="s">
        <v>107825</v>
      </c>
      <c r="F18" s="9" t="s">
        <v>211</v>
      </c>
      <c r="G18" s="9" t="s">
        <v>133</v>
      </c>
      <c r="H18" s="9" t="s">
        <v>217</v>
      </c>
      <c r="I18" s="24">
        <f>11250000+11250000</f>
        <v>22500000</v>
      </c>
      <c r="J18" s="24">
        <f>11250000+11250000</f>
        <v>22500000</v>
      </c>
      <c r="K18" s="9" t="s">
        <v>211</v>
      </c>
      <c r="L18" s="6" t="s">
        <v>211</v>
      </c>
      <c r="M18" s="6" t="s">
        <v>107795</v>
      </c>
      <c r="N18" s="6" t="s">
        <v>111</v>
      </c>
      <c r="O18" s="6" t="s">
        <v>107792</v>
      </c>
      <c r="P18" s="6" t="s">
        <v>107808</v>
      </c>
      <c r="Q18" s="6" t="s">
        <v>107794</v>
      </c>
    </row>
    <row r="19" spans="1:18" ht="54" x14ac:dyDescent="0.25">
      <c r="A19" s="23" t="s">
        <v>107812</v>
      </c>
      <c r="B19" s="6" t="s">
        <v>107817</v>
      </c>
      <c r="C19" s="6" t="s">
        <v>107815</v>
      </c>
      <c r="D19" s="6" t="s">
        <v>107815</v>
      </c>
      <c r="E19" s="9" t="s">
        <v>211</v>
      </c>
      <c r="F19" s="6" t="s">
        <v>211</v>
      </c>
      <c r="G19" s="6" t="s">
        <v>72</v>
      </c>
      <c r="H19" s="6" t="s">
        <v>217</v>
      </c>
      <c r="I19" s="19">
        <f>40000000+40000000</f>
        <v>80000000</v>
      </c>
      <c r="J19" s="7">
        <f>40000000+40000000</f>
        <v>80000000</v>
      </c>
      <c r="K19" s="6" t="s">
        <v>211</v>
      </c>
      <c r="L19" s="6" t="s">
        <v>211</v>
      </c>
      <c r="M19" s="6" t="s">
        <v>107796</v>
      </c>
      <c r="N19" s="6" t="s">
        <v>111</v>
      </c>
      <c r="O19" s="6" t="s">
        <v>107789</v>
      </c>
      <c r="P19" s="6" t="s">
        <v>107807</v>
      </c>
      <c r="Q19" s="6" t="s">
        <v>107790</v>
      </c>
    </row>
    <row r="20" spans="1:18" ht="50.25" customHeight="1" x14ac:dyDescent="0.25">
      <c r="A20" s="23" t="s">
        <v>107821</v>
      </c>
      <c r="B20" s="22" t="s">
        <v>107820</v>
      </c>
      <c r="C20" s="6" t="s">
        <v>107788</v>
      </c>
      <c r="D20" s="6" t="s">
        <v>107788</v>
      </c>
      <c r="E20" s="9" t="s">
        <v>107825</v>
      </c>
      <c r="F20" s="6" t="s">
        <v>211</v>
      </c>
      <c r="G20" s="6" t="s">
        <v>72</v>
      </c>
      <c r="H20" s="6" t="s">
        <v>217</v>
      </c>
      <c r="I20" s="24">
        <v>25000000</v>
      </c>
      <c r="J20" s="7">
        <v>25000000</v>
      </c>
      <c r="K20" s="6" t="s">
        <v>211</v>
      </c>
      <c r="L20" s="6" t="s">
        <v>211</v>
      </c>
      <c r="M20" s="6" t="s">
        <v>107796</v>
      </c>
      <c r="N20" s="6" t="s">
        <v>111</v>
      </c>
      <c r="O20" s="6" t="s">
        <v>107789</v>
      </c>
      <c r="P20" s="6" t="s">
        <v>107807</v>
      </c>
      <c r="Q20" s="6" t="s">
        <v>107790</v>
      </c>
    </row>
    <row r="21" spans="1:18" ht="50.25" customHeight="1" x14ac:dyDescent="0.25">
      <c r="A21" s="23" t="s">
        <v>107821</v>
      </c>
      <c r="B21" s="22" t="s">
        <v>107820</v>
      </c>
      <c r="C21" s="6" t="s">
        <v>107788</v>
      </c>
      <c r="D21" s="6" t="s">
        <v>107788</v>
      </c>
      <c r="E21" s="9" t="s">
        <v>107825</v>
      </c>
      <c r="F21" s="6" t="s">
        <v>211</v>
      </c>
      <c r="G21" s="6" t="s">
        <v>72</v>
      </c>
      <c r="H21" s="6" t="s">
        <v>217</v>
      </c>
      <c r="I21" s="24">
        <v>10000000</v>
      </c>
      <c r="J21" s="7">
        <v>10000000</v>
      </c>
      <c r="K21" s="6" t="s">
        <v>211</v>
      </c>
      <c r="L21" s="6" t="s">
        <v>211</v>
      </c>
      <c r="M21" s="6" t="s">
        <v>107796</v>
      </c>
      <c r="N21" s="6" t="s">
        <v>111</v>
      </c>
      <c r="O21" s="6" t="s">
        <v>107789</v>
      </c>
      <c r="P21" s="6" t="s">
        <v>107807</v>
      </c>
      <c r="Q21" s="6" t="s">
        <v>107790</v>
      </c>
    </row>
    <row r="22" spans="1:18" ht="65.25" customHeight="1" x14ac:dyDescent="0.25">
      <c r="A22" s="23" t="s">
        <v>107823</v>
      </c>
      <c r="B22" s="22" t="s">
        <v>107822</v>
      </c>
      <c r="C22" s="6" t="s">
        <v>107803</v>
      </c>
      <c r="D22" s="6" t="s">
        <v>107803</v>
      </c>
      <c r="E22" s="9" t="s">
        <v>107791</v>
      </c>
      <c r="F22" s="6" t="s">
        <v>211</v>
      </c>
      <c r="G22" s="6" t="s">
        <v>72</v>
      </c>
      <c r="H22" s="6" t="s">
        <v>217</v>
      </c>
      <c r="I22" s="17">
        <v>60000000</v>
      </c>
      <c r="J22" s="17">
        <v>60000000</v>
      </c>
      <c r="K22" s="6" t="s">
        <v>211</v>
      </c>
      <c r="L22" s="6" t="s">
        <v>211</v>
      </c>
      <c r="M22" s="6" t="s">
        <v>107796</v>
      </c>
      <c r="N22" s="6" t="s">
        <v>111</v>
      </c>
      <c r="O22" s="6" t="s">
        <v>107789</v>
      </c>
      <c r="P22" s="6" t="s">
        <v>107807</v>
      </c>
      <c r="Q22" s="6" t="s">
        <v>107790</v>
      </c>
    </row>
    <row r="23" spans="1:18" ht="30" customHeight="1" x14ac:dyDescent="0.25">
      <c r="A23" s="23" t="s">
        <v>103785</v>
      </c>
      <c r="B23" s="22" t="s">
        <v>107831</v>
      </c>
      <c r="C23" s="6" t="s">
        <v>107788</v>
      </c>
      <c r="D23" s="6" t="s">
        <v>107788</v>
      </c>
      <c r="E23" s="9" t="s">
        <v>107834</v>
      </c>
      <c r="F23" s="6" t="s">
        <v>211</v>
      </c>
      <c r="G23" s="6" t="s">
        <v>72</v>
      </c>
      <c r="H23" s="6" t="s">
        <v>217</v>
      </c>
      <c r="I23" s="26">
        <f>3141600-4919</f>
        <v>3136681</v>
      </c>
      <c r="J23" s="24">
        <f>3141600-4919</f>
        <v>3136681</v>
      </c>
      <c r="K23" s="6" t="s">
        <v>211</v>
      </c>
      <c r="L23" s="6" t="s">
        <v>211</v>
      </c>
      <c r="M23" s="6" t="s">
        <v>107796</v>
      </c>
      <c r="N23" s="6" t="s">
        <v>111</v>
      </c>
      <c r="O23" s="6" t="s">
        <v>107789</v>
      </c>
      <c r="P23" s="6" t="s">
        <v>107807</v>
      </c>
      <c r="Q23" s="6" t="s">
        <v>107790</v>
      </c>
    </row>
    <row r="24" spans="1:18" ht="30" customHeight="1" x14ac:dyDescent="0.25">
      <c r="A24" s="29" t="s">
        <v>100716</v>
      </c>
      <c r="B24" s="22" t="s">
        <v>107833</v>
      </c>
      <c r="C24" s="6" t="s">
        <v>107803</v>
      </c>
      <c r="D24" s="6" t="s">
        <v>107803</v>
      </c>
      <c r="E24" s="9" t="s">
        <v>107832</v>
      </c>
      <c r="F24" s="6" t="s">
        <v>211</v>
      </c>
      <c r="G24" s="6" t="s">
        <v>72</v>
      </c>
      <c r="H24" s="6" t="s">
        <v>217</v>
      </c>
      <c r="I24" s="24">
        <v>9560000</v>
      </c>
      <c r="J24" s="24">
        <v>9560000</v>
      </c>
      <c r="K24" s="6" t="s">
        <v>211</v>
      </c>
      <c r="L24" s="6" t="s">
        <v>211</v>
      </c>
      <c r="M24" s="6" t="s">
        <v>107795</v>
      </c>
      <c r="N24" s="6" t="s">
        <v>111</v>
      </c>
      <c r="O24" s="6" t="s">
        <v>107792</v>
      </c>
      <c r="P24" s="6" t="s">
        <v>107808</v>
      </c>
      <c r="Q24" s="6" t="s">
        <v>107794</v>
      </c>
    </row>
    <row r="25" spans="1:18" ht="30" customHeight="1" x14ac:dyDescent="0.25">
      <c r="A25" s="23" t="s">
        <v>107812</v>
      </c>
      <c r="B25" s="22" t="s">
        <v>107835</v>
      </c>
      <c r="C25" s="6" t="s">
        <v>107815</v>
      </c>
      <c r="D25" s="6" t="s">
        <v>107815</v>
      </c>
      <c r="E25" s="9" t="s">
        <v>107804</v>
      </c>
      <c r="F25" s="6" t="s">
        <v>211</v>
      </c>
      <c r="G25" s="6" t="s">
        <v>72</v>
      </c>
      <c r="H25" s="6" t="s">
        <v>217</v>
      </c>
      <c r="I25" s="26">
        <f>7000000+3400000-0.6</f>
        <v>10399999.4</v>
      </c>
      <c r="J25" s="24">
        <f>7000000+3400000-0.6</f>
        <v>10399999.4</v>
      </c>
      <c r="K25" s="6" t="s">
        <v>211</v>
      </c>
      <c r="L25" s="6" t="s">
        <v>211</v>
      </c>
      <c r="M25" s="6" t="s">
        <v>107796</v>
      </c>
      <c r="N25" s="6" t="s">
        <v>111</v>
      </c>
      <c r="O25" s="6" t="s">
        <v>107789</v>
      </c>
      <c r="P25" s="6" t="s">
        <v>107807</v>
      </c>
      <c r="Q25" s="6" t="s">
        <v>107790</v>
      </c>
      <c r="R25" s="32" t="s">
        <v>107853</v>
      </c>
    </row>
    <row r="26" spans="1:18" ht="30" customHeight="1" x14ac:dyDescent="0.25">
      <c r="A26" s="23" t="s">
        <v>107812</v>
      </c>
      <c r="B26" s="22" t="s">
        <v>107837</v>
      </c>
      <c r="C26" s="6" t="s">
        <v>107815</v>
      </c>
      <c r="D26" s="6" t="s">
        <v>107836</v>
      </c>
      <c r="E26" s="9" t="s">
        <v>107832</v>
      </c>
      <c r="F26" s="6" t="s">
        <v>211</v>
      </c>
      <c r="G26" s="6" t="s">
        <v>72</v>
      </c>
      <c r="H26" s="6" t="s">
        <v>217</v>
      </c>
      <c r="I26" s="24">
        <f>300000000-38000000-3400000</f>
        <v>258600000</v>
      </c>
      <c r="J26" s="24">
        <f>300000000-38000000-3400000</f>
        <v>258600000</v>
      </c>
      <c r="K26" s="6" t="s">
        <v>211</v>
      </c>
      <c r="L26" s="6" t="s">
        <v>211</v>
      </c>
      <c r="M26" s="22" t="s">
        <v>107819</v>
      </c>
      <c r="N26" s="6" t="s">
        <v>111</v>
      </c>
      <c r="O26" s="6" t="s">
        <v>107792</v>
      </c>
      <c r="P26" s="6" t="s">
        <v>107807</v>
      </c>
      <c r="Q26" s="6" t="s">
        <v>107794</v>
      </c>
    </row>
    <row r="27" spans="1:18" ht="30" customHeight="1" x14ac:dyDescent="0.25">
      <c r="A27" s="23" t="s">
        <v>107812</v>
      </c>
      <c r="B27" s="22" t="s">
        <v>107841</v>
      </c>
      <c r="C27" s="6" t="s">
        <v>107815</v>
      </c>
      <c r="D27" s="6" t="s">
        <v>107836</v>
      </c>
      <c r="E27" s="9" t="s">
        <v>107832</v>
      </c>
      <c r="F27" s="6" t="s">
        <v>211</v>
      </c>
      <c r="G27" s="6" t="s">
        <v>72</v>
      </c>
      <c r="H27" s="6" t="s">
        <v>217</v>
      </c>
      <c r="I27" s="24">
        <v>38000000</v>
      </c>
      <c r="J27" s="24">
        <v>38000000</v>
      </c>
      <c r="K27" s="6" t="s">
        <v>211</v>
      </c>
      <c r="L27" s="6" t="s">
        <v>211</v>
      </c>
      <c r="M27" s="6" t="s">
        <v>107796</v>
      </c>
      <c r="N27" s="6" t="s">
        <v>111</v>
      </c>
      <c r="O27" s="6" t="s">
        <v>107842</v>
      </c>
      <c r="P27" s="6" t="s">
        <v>107843</v>
      </c>
      <c r="Q27" s="30" t="s">
        <v>107844</v>
      </c>
    </row>
    <row r="28" spans="1:18" ht="47.25" customHeight="1" x14ac:dyDescent="0.25">
      <c r="A28" s="23" t="s">
        <v>107812</v>
      </c>
      <c r="B28" s="22" t="s">
        <v>107850</v>
      </c>
      <c r="C28" s="6" t="s">
        <v>107847</v>
      </c>
      <c r="D28" s="6" t="s">
        <v>107851</v>
      </c>
      <c r="E28" s="9" t="s">
        <v>107804</v>
      </c>
      <c r="F28" s="6" t="s">
        <v>211</v>
      </c>
      <c r="G28" s="31" t="s">
        <v>107849</v>
      </c>
      <c r="H28" s="6" t="s">
        <v>217</v>
      </c>
      <c r="I28" s="24">
        <v>53000000</v>
      </c>
      <c r="J28" s="24">
        <v>53000000</v>
      </c>
      <c r="K28" s="6" t="s">
        <v>211</v>
      </c>
      <c r="L28" s="6" t="s">
        <v>211</v>
      </c>
      <c r="M28" s="6" t="s">
        <v>107796</v>
      </c>
      <c r="N28" s="6" t="s">
        <v>111</v>
      </c>
      <c r="O28" s="6" t="s">
        <v>107842</v>
      </c>
      <c r="P28" s="6" t="s">
        <v>107843</v>
      </c>
      <c r="Q28" s="30" t="s">
        <v>107844</v>
      </c>
    </row>
    <row r="29" spans="1:18" ht="66.75" customHeight="1" x14ac:dyDescent="0.25">
      <c r="A29" s="23" t="s">
        <v>107855</v>
      </c>
      <c r="B29" s="22" t="s">
        <v>107854</v>
      </c>
      <c r="C29" s="6" t="s">
        <v>107851</v>
      </c>
      <c r="D29" s="6" t="s">
        <v>107851</v>
      </c>
      <c r="E29" s="9" t="s">
        <v>107804</v>
      </c>
      <c r="F29" s="6" t="s">
        <v>211</v>
      </c>
      <c r="G29" s="6" t="s">
        <v>72</v>
      </c>
      <c r="H29" s="6" t="s">
        <v>217</v>
      </c>
      <c r="I29" s="26">
        <f>45000000-6000000</f>
        <v>39000000</v>
      </c>
      <c r="J29" s="24">
        <f>45000000-6000000</f>
        <v>39000000</v>
      </c>
      <c r="K29" s="6" t="s">
        <v>211</v>
      </c>
      <c r="L29" s="6" t="s">
        <v>211</v>
      </c>
      <c r="M29" s="6" t="s">
        <v>107796</v>
      </c>
      <c r="N29" s="6" t="s">
        <v>111</v>
      </c>
      <c r="O29" s="6" t="s">
        <v>107842</v>
      </c>
      <c r="P29" s="6" t="s">
        <v>107843</v>
      </c>
      <c r="Q29" s="30" t="s">
        <v>107844</v>
      </c>
      <c r="R29" s="25" t="s">
        <v>107874</v>
      </c>
    </row>
    <row r="30" spans="1:18" ht="47.25" customHeight="1" x14ac:dyDescent="0.25">
      <c r="A30" s="23" t="s">
        <v>107852</v>
      </c>
      <c r="B30" s="22" t="s">
        <v>107848</v>
      </c>
      <c r="C30" s="6" t="s">
        <v>107851</v>
      </c>
      <c r="D30" s="6" t="s">
        <v>107851</v>
      </c>
      <c r="E30" s="9" t="s">
        <v>107804</v>
      </c>
      <c r="F30" s="6" t="s">
        <v>211</v>
      </c>
      <c r="G30" s="6" t="s">
        <v>72</v>
      </c>
      <c r="H30" s="6" t="s">
        <v>217</v>
      </c>
      <c r="I30" s="24">
        <v>27458220</v>
      </c>
      <c r="J30" s="24">
        <v>27458220</v>
      </c>
      <c r="K30" s="6" t="s">
        <v>211</v>
      </c>
      <c r="L30" s="6" t="s">
        <v>211</v>
      </c>
      <c r="M30" s="6" t="s">
        <v>107796</v>
      </c>
      <c r="N30" s="6" t="s">
        <v>111</v>
      </c>
      <c r="O30" s="6" t="s">
        <v>107842</v>
      </c>
      <c r="P30" s="6" t="s">
        <v>107843</v>
      </c>
      <c r="Q30" s="30" t="s">
        <v>107844</v>
      </c>
    </row>
    <row r="31" spans="1:18" ht="47.25" customHeight="1" x14ac:dyDescent="0.25">
      <c r="A31" s="23" t="s">
        <v>96309</v>
      </c>
      <c r="B31" s="22" t="s">
        <v>107856</v>
      </c>
      <c r="C31" s="6" t="s">
        <v>107830</v>
      </c>
      <c r="D31" s="6" t="s">
        <v>107830</v>
      </c>
      <c r="E31" s="9" t="s">
        <v>107832</v>
      </c>
      <c r="F31" s="6" t="s">
        <v>211</v>
      </c>
      <c r="G31" s="6" t="s">
        <v>72</v>
      </c>
      <c r="H31" s="6" t="s">
        <v>217</v>
      </c>
      <c r="I31" s="24">
        <v>70000000</v>
      </c>
      <c r="J31" s="24">
        <v>70000000</v>
      </c>
      <c r="K31" s="6" t="s">
        <v>211</v>
      </c>
      <c r="L31" s="6" t="s">
        <v>211</v>
      </c>
      <c r="M31" s="6" t="s">
        <v>107796</v>
      </c>
      <c r="N31" s="6" t="s">
        <v>111</v>
      </c>
      <c r="O31" s="6" t="s">
        <v>107842</v>
      </c>
      <c r="P31" s="6" t="s">
        <v>107843</v>
      </c>
      <c r="Q31" s="30" t="s">
        <v>107844</v>
      </c>
    </row>
    <row r="32" spans="1:18" ht="47.25" customHeight="1" x14ac:dyDescent="0.25">
      <c r="A32" s="23" t="s">
        <v>107871</v>
      </c>
      <c r="B32" s="27" t="s">
        <v>107857</v>
      </c>
      <c r="C32" s="6" t="s">
        <v>107830</v>
      </c>
      <c r="D32" s="6" t="s">
        <v>107830</v>
      </c>
      <c r="E32" s="9" t="s">
        <v>107804</v>
      </c>
      <c r="F32" s="6" t="s">
        <v>211</v>
      </c>
      <c r="G32" s="6" t="s">
        <v>72</v>
      </c>
      <c r="H32" s="6" t="s">
        <v>217</v>
      </c>
      <c r="I32" s="24">
        <v>10000000</v>
      </c>
      <c r="J32" s="24">
        <v>10000000</v>
      </c>
      <c r="K32" s="6" t="s">
        <v>211</v>
      </c>
      <c r="L32" s="6" t="s">
        <v>211</v>
      </c>
      <c r="M32" s="6" t="s">
        <v>107796</v>
      </c>
      <c r="N32" s="6" t="s">
        <v>111</v>
      </c>
      <c r="O32" s="6" t="s">
        <v>107842</v>
      </c>
      <c r="P32" s="6" t="s">
        <v>107843</v>
      </c>
      <c r="Q32" s="30" t="s">
        <v>107844</v>
      </c>
    </row>
    <row r="33" spans="1:17" ht="47.25" customHeight="1" x14ac:dyDescent="0.25">
      <c r="A33" s="23" t="s">
        <v>107812</v>
      </c>
      <c r="B33" s="22" t="s">
        <v>107858</v>
      </c>
      <c r="C33" s="6" t="s">
        <v>107830</v>
      </c>
      <c r="D33" s="6" t="s">
        <v>107830</v>
      </c>
      <c r="E33" s="9" t="s">
        <v>107834</v>
      </c>
      <c r="F33" s="6" t="s">
        <v>211</v>
      </c>
      <c r="G33" s="6" t="s">
        <v>72</v>
      </c>
      <c r="H33" s="6" t="s">
        <v>217</v>
      </c>
      <c r="I33" s="24">
        <v>90000000</v>
      </c>
      <c r="J33" s="24">
        <v>90000000</v>
      </c>
      <c r="K33" s="6" t="s">
        <v>211</v>
      </c>
      <c r="L33" s="6" t="s">
        <v>211</v>
      </c>
      <c r="M33" s="6" t="s">
        <v>107796</v>
      </c>
      <c r="N33" s="6" t="s">
        <v>111</v>
      </c>
      <c r="O33" s="6" t="s">
        <v>107842</v>
      </c>
      <c r="P33" s="6" t="s">
        <v>107843</v>
      </c>
      <c r="Q33" s="30" t="s">
        <v>107844</v>
      </c>
    </row>
    <row r="34" spans="1:17" ht="47.25" customHeight="1" x14ac:dyDescent="0.25">
      <c r="A34" s="16" t="s">
        <v>107865</v>
      </c>
      <c r="B34" s="27" t="s">
        <v>107864</v>
      </c>
      <c r="C34" s="6" t="s">
        <v>107830</v>
      </c>
      <c r="D34" s="6" t="s">
        <v>107830</v>
      </c>
      <c r="E34" s="9" t="s">
        <v>107832</v>
      </c>
      <c r="F34" s="6" t="s">
        <v>211</v>
      </c>
      <c r="G34" s="6" t="s">
        <v>72</v>
      </c>
      <c r="H34" s="6" t="s">
        <v>217</v>
      </c>
      <c r="I34" s="24">
        <v>78000000</v>
      </c>
      <c r="J34" s="24">
        <v>78000000</v>
      </c>
      <c r="K34" s="6" t="s">
        <v>211</v>
      </c>
      <c r="L34" s="6" t="s">
        <v>211</v>
      </c>
      <c r="M34" s="6" t="s">
        <v>107796</v>
      </c>
      <c r="N34" s="6" t="s">
        <v>111</v>
      </c>
      <c r="O34" s="6" t="s">
        <v>107842</v>
      </c>
      <c r="P34" s="6" t="s">
        <v>107843</v>
      </c>
      <c r="Q34" s="30" t="s">
        <v>107844</v>
      </c>
    </row>
    <row r="35" spans="1:17" ht="47.25" customHeight="1" x14ac:dyDescent="0.25">
      <c r="A35" s="23" t="s">
        <v>107863</v>
      </c>
      <c r="B35" s="22" t="s">
        <v>107859</v>
      </c>
      <c r="C35" s="6" t="s">
        <v>107830</v>
      </c>
      <c r="D35" s="6" t="s">
        <v>107830</v>
      </c>
      <c r="E35" s="9" t="s">
        <v>107804</v>
      </c>
      <c r="F35" s="6" t="s">
        <v>211</v>
      </c>
      <c r="G35" s="6" t="s">
        <v>72</v>
      </c>
      <c r="H35" s="6" t="s">
        <v>217</v>
      </c>
      <c r="I35" s="24">
        <v>57000000</v>
      </c>
      <c r="J35" s="24">
        <v>57000000</v>
      </c>
      <c r="K35" s="6" t="s">
        <v>211</v>
      </c>
      <c r="L35" s="6" t="s">
        <v>211</v>
      </c>
      <c r="M35" s="6" t="s">
        <v>107796</v>
      </c>
      <c r="N35" s="6" t="s">
        <v>111</v>
      </c>
      <c r="O35" s="6" t="s">
        <v>107842</v>
      </c>
      <c r="P35" s="6" t="s">
        <v>107843</v>
      </c>
      <c r="Q35" s="30" t="s">
        <v>107844</v>
      </c>
    </row>
    <row r="36" spans="1:17" ht="47.25" customHeight="1" x14ac:dyDescent="0.25">
      <c r="A36" s="23" t="s">
        <v>107862</v>
      </c>
      <c r="B36" s="27" t="s">
        <v>107860</v>
      </c>
      <c r="C36" s="6" t="s">
        <v>107830</v>
      </c>
      <c r="D36" s="6" t="s">
        <v>107830</v>
      </c>
      <c r="E36" s="9" t="s">
        <v>107804</v>
      </c>
      <c r="F36" s="6" t="s">
        <v>211</v>
      </c>
      <c r="G36" s="6" t="s">
        <v>72</v>
      </c>
      <c r="H36" s="6" t="s">
        <v>217</v>
      </c>
      <c r="I36" s="24">
        <v>5000000</v>
      </c>
      <c r="J36" s="24">
        <v>5000000</v>
      </c>
      <c r="K36" s="6" t="s">
        <v>211</v>
      </c>
      <c r="L36" s="6" t="s">
        <v>211</v>
      </c>
      <c r="M36" s="6" t="s">
        <v>107796</v>
      </c>
      <c r="N36" s="6" t="s">
        <v>111</v>
      </c>
      <c r="O36" s="6" t="s">
        <v>107842</v>
      </c>
      <c r="P36" s="6" t="s">
        <v>107843</v>
      </c>
      <c r="Q36" s="30" t="s">
        <v>107844</v>
      </c>
    </row>
    <row r="37" spans="1:17" ht="47.25" customHeight="1" x14ac:dyDescent="0.25">
      <c r="A37" s="23" t="s">
        <v>107812</v>
      </c>
      <c r="B37" s="22" t="s">
        <v>107850</v>
      </c>
      <c r="C37" s="6" t="s">
        <v>107830</v>
      </c>
      <c r="D37" s="6" t="s">
        <v>107830</v>
      </c>
      <c r="E37" s="9" t="s">
        <v>107804</v>
      </c>
      <c r="F37" s="6" t="s">
        <v>211</v>
      </c>
      <c r="G37" s="6" t="s">
        <v>72</v>
      </c>
      <c r="H37" s="6" t="s">
        <v>217</v>
      </c>
      <c r="I37" s="24">
        <v>23874869</v>
      </c>
      <c r="J37" s="24">
        <v>23874869</v>
      </c>
      <c r="K37" s="6" t="s">
        <v>211</v>
      </c>
      <c r="L37" s="6" t="s">
        <v>211</v>
      </c>
      <c r="M37" s="6" t="s">
        <v>107796</v>
      </c>
      <c r="N37" s="6" t="s">
        <v>111</v>
      </c>
      <c r="O37" s="6" t="s">
        <v>107842</v>
      </c>
      <c r="P37" s="6" t="s">
        <v>107843</v>
      </c>
      <c r="Q37" s="30" t="s">
        <v>107844</v>
      </c>
    </row>
    <row r="38" spans="1:17" ht="47.25" customHeight="1" x14ac:dyDescent="0.25">
      <c r="A38" s="23" t="s">
        <v>107812</v>
      </c>
      <c r="B38" s="22" t="s">
        <v>107850</v>
      </c>
      <c r="C38" s="6" t="s">
        <v>107830</v>
      </c>
      <c r="D38" s="6" t="s">
        <v>107861</v>
      </c>
      <c r="E38" s="9" t="s">
        <v>107832</v>
      </c>
      <c r="F38" s="6" t="s">
        <v>211</v>
      </c>
      <c r="G38" s="6" t="s">
        <v>72</v>
      </c>
      <c r="H38" s="6" t="s">
        <v>217</v>
      </c>
      <c r="I38" s="24">
        <v>358500000</v>
      </c>
      <c r="J38" s="24">
        <v>358500000</v>
      </c>
      <c r="K38" s="6" t="s">
        <v>211</v>
      </c>
      <c r="L38" s="6" t="s">
        <v>211</v>
      </c>
      <c r="M38" s="22" t="s">
        <v>107819</v>
      </c>
      <c r="N38" s="6" t="s">
        <v>111</v>
      </c>
      <c r="O38" s="6" t="s">
        <v>107792</v>
      </c>
      <c r="P38" s="6" t="s">
        <v>107807</v>
      </c>
      <c r="Q38" s="6" t="s">
        <v>107794</v>
      </c>
    </row>
    <row r="39" spans="1:17" ht="47.25" customHeight="1" x14ac:dyDescent="0.25">
      <c r="A39" s="23" t="s">
        <v>30086</v>
      </c>
      <c r="B39" s="22" t="s">
        <v>107866</v>
      </c>
      <c r="C39" s="6" t="s">
        <v>107861</v>
      </c>
      <c r="D39" s="6" t="s">
        <v>107861</v>
      </c>
      <c r="E39" s="9" t="s">
        <v>107804</v>
      </c>
      <c r="F39" s="6" t="s">
        <v>211</v>
      </c>
      <c r="G39" s="6" t="s">
        <v>72</v>
      </c>
      <c r="H39" s="6" t="s">
        <v>217</v>
      </c>
      <c r="I39" s="24">
        <v>5000000</v>
      </c>
      <c r="J39" s="24">
        <v>5000000</v>
      </c>
      <c r="K39" s="6" t="s">
        <v>211</v>
      </c>
      <c r="L39" s="6" t="s">
        <v>211</v>
      </c>
      <c r="M39" s="6" t="s">
        <v>107796</v>
      </c>
      <c r="N39" s="6" t="s">
        <v>111</v>
      </c>
      <c r="O39" s="6" t="s">
        <v>107842</v>
      </c>
      <c r="P39" s="6" t="s">
        <v>107843</v>
      </c>
      <c r="Q39" s="30" t="s">
        <v>107844</v>
      </c>
    </row>
    <row r="40" spans="1:17" ht="47.25" customHeight="1" x14ac:dyDescent="0.25">
      <c r="A40" s="23" t="s">
        <v>54452</v>
      </c>
      <c r="B40" s="22" t="s">
        <v>107867</v>
      </c>
      <c r="C40" s="6" t="s">
        <v>107861</v>
      </c>
      <c r="D40" s="6" t="s">
        <v>107861</v>
      </c>
      <c r="E40" s="9" t="s">
        <v>107804</v>
      </c>
      <c r="F40" s="6" t="s">
        <v>211</v>
      </c>
      <c r="G40" s="6" t="s">
        <v>72</v>
      </c>
      <c r="H40" s="6" t="s">
        <v>217</v>
      </c>
      <c r="I40" s="24">
        <v>5700000</v>
      </c>
      <c r="J40" s="24">
        <v>5700000</v>
      </c>
      <c r="K40" s="6" t="s">
        <v>211</v>
      </c>
      <c r="L40" s="6" t="s">
        <v>211</v>
      </c>
      <c r="M40" s="6" t="s">
        <v>107796</v>
      </c>
      <c r="N40" s="6" t="s">
        <v>111</v>
      </c>
      <c r="O40" s="6" t="s">
        <v>107842</v>
      </c>
      <c r="P40" s="6" t="s">
        <v>107843</v>
      </c>
      <c r="Q40" s="30" t="s">
        <v>107844</v>
      </c>
    </row>
    <row r="41" spans="1:17" ht="47.25" customHeight="1" x14ac:dyDescent="0.25">
      <c r="A41" s="23" t="s">
        <v>107870</v>
      </c>
      <c r="B41" s="22" t="s">
        <v>107868</v>
      </c>
      <c r="C41" s="6" t="s">
        <v>107861</v>
      </c>
      <c r="D41" s="6" t="s">
        <v>107861</v>
      </c>
      <c r="E41" s="9" t="s">
        <v>107804</v>
      </c>
      <c r="F41" s="6" t="s">
        <v>211</v>
      </c>
      <c r="G41" s="6" t="s">
        <v>72</v>
      </c>
      <c r="H41" s="6" t="s">
        <v>217</v>
      </c>
      <c r="I41" s="24">
        <v>1982000</v>
      </c>
      <c r="J41" s="24">
        <v>1982000</v>
      </c>
      <c r="K41" s="6" t="s">
        <v>211</v>
      </c>
      <c r="L41" s="6" t="s">
        <v>211</v>
      </c>
      <c r="M41" s="6" t="s">
        <v>107796</v>
      </c>
      <c r="N41" s="6" t="s">
        <v>111</v>
      </c>
      <c r="O41" s="6" t="s">
        <v>107842</v>
      </c>
      <c r="P41" s="6" t="s">
        <v>107843</v>
      </c>
      <c r="Q41" s="30" t="s">
        <v>107844</v>
      </c>
    </row>
    <row r="42" spans="1:17" ht="47.25" customHeight="1" x14ac:dyDescent="0.25">
      <c r="A42" s="23" t="s">
        <v>26979</v>
      </c>
      <c r="B42" s="22" t="s">
        <v>107869</v>
      </c>
      <c r="C42" s="6" t="s">
        <v>107861</v>
      </c>
      <c r="D42" s="6" t="s">
        <v>107861</v>
      </c>
      <c r="E42" s="9" t="s">
        <v>107804</v>
      </c>
      <c r="F42" s="6" t="s">
        <v>211</v>
      </c>
      <c r="G42" s="6" t="s">
        <v>72</v>
      </c>
      <c r="H42" s="6" t="s">
        <v>217</v>
      </c>
      <c r="I42" s="24">
        <v>6000000</v>
      </c>
      <c r="J42" s="24">
        <v>6000000</v>
      </c>
      <c r="K42" s="6" t="s">
        <v>211</v>
      </c>
      <c r="L42" s="6" t="s">
        <v>211</v>
      </c>
      <c r="M42" s="6" t="s">
        <v>107796</v>
      </c>
      <c r="N42" s="6" t="s">
        <v>111</v>
      </c>
      <c r="O42" s="6" t="s">
        <v>107842</v>
      </c>
      <c r="P42" s="6" t="s">
        <v>107843</v>
      </c>
      <c r="Q42" s="30" t="s">
        <v>107844</v>
      </c>
    </row>
    <row r="43" spans="1:17" ht="47.25" customHeight="1" x14ac:dyDescent="0.25">
      <c r="A43" s="23" t="s">
        <v>95302</v>
      </c>
      <c r="B43" s="22" t="s">
        <v>107873</v>
      </c>
      <c r="C43" s="6" t="s">
        <v>107861</v>
      </c>
      <c r="D43" s="6" t="s">
        <v>107861</v>
      </c>
      <c r="E43" s="9" t="s">
        <v>107804</v>
      </c>
      <c r="F43" s="6" t="s">
        <v>211</v>
      </c>
      <c r="G43" s="6" t="s">
        <v>72</v>
      </c>
      <c r="H43" s="6" t="s">
        <v>217</v>
      </c>
      <c r="I43" s="24">
        <v>6000000</v>
      </c>
      <c r="J43" s="24">
        <v>6000000</v>
      </c>
      <c r="K43" s="6" t="s">
        <v>211</v>
      </c>
      <c r="L43" s="6" t="s">
        <v>211</v>
      </c>
      <c r="M43" s="6" t="s">
        <v>107796</v>
      </c>
      <c r="N43" s="6" t="s">
        <v>111</v>
      </c>
      <c r="O43" s="6" t="s">
        <v>107842</v>
      </c>
      <c r="P43" s="6" t="s">
        <v>107843</v>
      </c>
      <c r="Q43" s="30" t="s">
        <v>107844</v>
      </c>
    </row>
    <row r="44" spans="1:17" ht="47.25" customHeight="1" x14ac:dyDescent="0.25">
      <c r="A44" s="23"/>
      <c r="B44" s="22"/>
      <c r="C44" s="6"/>
      <c r="D44" s="6"/>
      <c r="E44" s="9"/>
      <c r="F44" s="6"/>
      <c r="G44" s="31"/>
      <c r="H44" s="6"/>
      <c r="I44" s="24"/>
      <c r="J44" s="24"/>
      <c r="K44" s="6"/>
      <c r="L44" s="6"/>
      <c r="M44" s="6"/>
      <c r="N44" s="6"/>
      <c r="O44" s="6"/>
      <c r="P44" s="6"/>
      <c r="Q44" s="30"/>
    </row>
    <row r="45" spans="1:17" x14ac:dyDescent="0.25">
      <c r="A45" s="9"/>
      <c r="B45" s="6"/>
      <c r="C45" s="6"/>
      <c r="D45" s="6"/>
      <c r="E45" s="6"/>
      <c r="F45" s="6"/>
      <c r="G45" s="6"/>
      <c r="H45" s="6"/>
      <c r="I45" s="7"/>
      <c r="J45" s="7"/>
      <c r="K45" s="6"/>
      <c r="L45" s="6"/>
      <c r="M45" s="6"/>
      <c r="N45" s="6"/>
      <c r="O45" s="6"/>
      <c r="P45" s="6"/>
      <c r="Q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18">
        <f>SUM(I6:I45)</f>
        <v>2474349575.9200001</v>
      </c>
      <c r="J46" s="18">
        <f>SUM(J6:J45)</f>
        <v>2474349575.9200001</v>
      </c>
      <c r="K46" s="6"/>
      <c r="L46" s="6"/>
      <c r="M46" s="6"/>
      <c r="N46" s="6"/>
      <c r="O46" s="6"/>
      <c r="P46" s="6"/>
      <c r="Q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7"/>
      <c r="J47" s="7"/>
      <c r="K47" s="6"/>
      <c r="L47" s="6"/>
      <c r="M47" s="6"/>
      <c r="N47" s="6"/>
      <c r="O47" s="6"/>
      <c r="P47" s="6"/>
      <c r="Q47" s="6"/>
    </row>
    <row r="48" spans="1:17" x14ac:dyDescent="0.25">
      <c r="A48" s="20"/>
      <c r="B48" s="20" t="s">
        <v>107838</v>
      </c>
      <c r="C48" s="6"/>
      <c r="D48" s="6"/>
      <c r="E48" s="6"/>
      <c r="F48" s="6"/>
      <c r="G48" s="6"/>
      <c r="H48" s="6"/>
      <c r="I48" s="20"/>
      <c r="J48" s="7"/>
      <c r="K48" s="6"/>
      <c r="L48" s="6"/>
      <c r="M48" s="6"/>
      <c r="N48" s="6"/>
      <c r="O48" s="6" t="s">
        <v>107840</v>
      </c>
      <c r="P48" s="6"/>
      <c r="Q48" s="6"/>
    </row>
    <row r="49" spans="1:17" x14ac:dyDescent="0.25">
      <c r="A49" s="21"/>
      <c r="B49" s="21" t="s">
        <v>107839</v>
      </c>
      <c r="C49" s="6"/>
      <c r="D49" s="6"/>
      <c r="E49" s="6"/>
      <c r="F49" s="6"/>
      <c r="G49" s="6"/>
      <c r="H49" s="6"/>
      <c r="I49" s="6"/>
      <c r="J49" s="7"/>
      <c r="K49" s="6"/>
      <c r="L49" s="6"/>
      <c r="M49" s="6"/>
      <c r="N49" s="6"/>
      <c r="O49" s="6" t="s">
        <v>107829</v>
      </c>
      <c r="P49" s="6"/>
      <c r="Q49" s="6"/>
    </row>
    <row r="50" spans="1:17" x14ac:dyDescent="0.25">
      <c r="A50" s="21"/>
      <c r="B50" s="21" t="s">
        <v>107814</v>
      </c>
      <c r="C50" s="6"/>
      <c r="D50" s="6"/>
      <c r="E50" s="6"/>
      <c r="F50" s="6"/>
      <c r="G50" s="6"/>
      <c r="H50" s="6"/>
      <c r="I50" s="28"/>
      <c r="J50" s="28"/>
      <c r="K50" s="6"/>
      <c r="L50" s="6"/>
      <c r="M50" s="6"/>
      <c r="N50" s="6"/>
      <c r="O50" s="6"/>
      <c r="P50" s="6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7"/>
      <c r="J51" s="7"/>
      <c r="K51" s="6"/>
      <c r="L51" s="6"/>
      <c r="M51" s="6"/>
      <c r="N51" s="6"/>
      <c r="O51" s="6"/>
      <c r="P51" s="6"/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7"/>
      <c r="J52" s="7"/>
      <c r="K52" s="6"/>
      <c r="L52" s="6"/>
      <c r="M52" s="6"/>
      <c r="N52" s="6"/>
      <c r="O52" s="6"/>
      <c r="P52" s="6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7"/>
      <c r="J53" s="7"/>
      <c r="K53" s="6"/>
      <c r="L53" s="6"/>
      <c r="M53" s="6"/>
      <c r="N53" s="6"/>
      <c r="O53" s="6"/>
      <c r="P53" s="6"/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7"/>
      <c r="J54" s="7"/>
      <c r="K54" s="6"/>
      <c r="L54" s="6"/>
      <c r="M54" s="6"/>
      <c r="N54" s="6"/>
      <c r="O54" s="6"/>
      <c r="P54" s="6"/>
      <c r="Q54" s="6"/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7"/>
      <c r="J55" s="7"/>
      <c r="K55" s="6"/>
      <c r="L55" s="6"/>
      <c r="M55" s="6"/>
      <c r="N55" s="6"/>
      <c r="O55" s="6"/>
      <c r="P55" s="6"/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7"/>
      <c r="J56" s="7"/>
      <c r="K56" s="6"/>
      <c r="L56" s="6"/>
      <c r="M56" s="6"/>
      <c r="N56" s="6"/>
      <c r="O56" s="6"/>
      <c r="P56" s="6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7"/>
      <c r="J57" s="7"/>
      <c r="K57" s="6"/>
      <c r="L57" s="6"/>
      <c r="M57" s="6"/>
      <c r="N57" s="6"/>
      <c r="O57" s="6"/>
      <c r="P57" s="6"/>
      <c r="Q57" s="6"/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7"/>
      <c r="J58" s="7"/>
      <c r="K58" s="6"/>
      <c r="L58" s="6"/>
      <c r="M58" s="6"/>
      <c r="N58" s="6"/>
      <c r="O58" s="6"/>
      <c r="P58" s="6"/>
      <c r="Q58" s="6"/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7"/>
      <c r="J59" s="7"/>
      <c r="K59" s="6"/>
      <c r="L59" s="6"/>
      <c r="M59" s="6"/>
      <c r="N59" s="6"/>
      <c r="O59" s="6"/>
      <c r="P59" s="6"/>
      <c r="Q59" s="6"/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7"/>
      <c r="J60" s="7"/>
      <c r="K60" s="6"/>
      <c r="L60" s="6"/>
      <c r="M60" s="6"/>
      <c r="N60" s="6"/>
      <c r="O60" s="6"/>
      <c r="P60" s="6"/>
      <c r="Q60" s="6"/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7"/>
      <c r="J61" s="7"/>
      <c r="K61" s="6"/>
      <c r="L61" s="6"/>
      <c r="M61" s="6"/>
      <c r="N61" s="6"/>
      <c r="O61" s="6"/>
      <c r="P61" s="6"/>
      <c r="Q61" s="6"/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7"/>
      <c r="J62" s="7"/>
      <c r="K62" s="6"/>
      <c r="L62" s="6"/>
      <c r="M62" s="6"/>
      <c r="N62" s="6"/>
      <c r="O62" s="6"/>
      <c r="P62" s="6"/>
      <c r="Q62" s="6"/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7"/>
      <c r="J63" s="7"/>
      <c r="K63" s="6"/>
      <c r="L63" s="6"/>
      <c r="M63" s="6"/>
      <c r="N63" s="6"/>
      <c r="O63" s="6"/>
      <c r="P63" s="6"/>
      <c r="Q63" s="6"/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7"/>
      <c r="J64" s="7"/>
      <c r="K64" s="6"/>
      <c r="L64" s="6"/>
      <c r="M64" s="6"/>
      <c r="N64" s="6"/>
      <c r="O64" s="6"/>
      <c r="P64" s="6"/>
      <c r="Q64" s="6"/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7"/>
      <c r="J65" s="7"/>
      <c r="K65" s="6"/>
      <c r="L65" s="6"/>
      <c r="M65" s="6"/>
      <c r="N65" s="6"/>
      <c r="O65" s="6"/>
      <c r="P65" s="6"/>
      <c r="Q65" s="6"/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7"/>
      <c r="J66" s="7"/>
      <c r="K66" s="6"/>
      <c r="L66" s="6"/>
      <c r="M66" s="6"/>
      <c r="N66" s="6"/>
      <c r="O66" s="6"/>
      <c r="P66" s="6"/>
      <c r="Q66" s="6"/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7"/>
      <c r="J67" s="7"/>
      <c r="K67" s="6"/>
      <c r="L67" s="6"/>
      <c r="M67" s="6"/>
      <c r="N67" s="6"/>
      <c r="O67" s="6"/>
      <c r="P67" s="6"/>
      <c r="Q67" s="6"/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7"/>
      <c r="J68" s="7"/>
      <c r="K68" s="6"/>
      <c r="L68" s="6"/>
      <c r="M68" s="6"/>
      <c r="N68" s="6"/>
      <c r="O68" s="6"/>
      <c r="P68" s="6"/>
      <c r="Q68" s="6"/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7"/>
      <c r="J69" s="7"/>
      <c r="K69" s="6"/>
      <c r="L69" s="6"/>
      <c r="M69" s="6"/>
      <c r="N69" s="6"/>
      <c r="O69" s="6"/>
      <c r="P69" s="6"/>
      <c r="Q69" s="6"/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7"/>
      <c r="J70" s="7"/>
      <c r="K70" s="6"/>
      <c r="L70" s="6"/>
      <c r="M70" s="6"/>
      <c r="N70" s="6"/>
      <c r="O70" s="6"/>
      <c r="P70" s="6"/>
      <c r="Q70" s="6"/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7"/>
      <c r="J71" s="7"/>
      <c r="K71" s="6"/>
      <c r="L71" s="6"/>
      <c r="M71" s="6"/>
      <c r="N71" s="6"/>
      <c r="O71" s="6"/>
      <c r="P71" s="6"/>
      <c r="Q71" s="6"/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7"/>
      <c r="J72" s="7"/>
      <c r="K72" s="6"/>
      <c r="L72" s="6"/>
      <c r="M72" s="6"/>
      <c r="N72" s="6"/>
      <c r="O72" s="6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7"/>
      <c r="J73" s="7"/>
      <c r="K73" s="6"/>
      <c r="L73" s="6"/>
      <c r="M73" s="6"/>
      <c r="N73" s="6"/>
      <c r="O73" s="6"/>
      <c r="P73" s="6"/>
      <c r="Q73" s="6"/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7"/>
      <c r="J74" s="7"/>
      <c r="K74" s="6"/>
      <c r="L74" s="6"/>
      <c r="M74" s="6"/>
      <c r="N74" s="6"/>
      <c r="O74" s="6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7"/>
      <c r="J75" s="7"/>
      <c r="K75" s="6"/>
      <c r="L75" s="6"/>
      <c r="M75" s="6"/>
      <c r="N75" s="6"/>
      <c r="O75" s="6"/>
      <c r="P75" s="6"/>
      <c r="Q75" s="6"/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7"/>
      <c r="J76" s="7"/>
      <c r="K76" s="6"/>
      <c r="L76" s="6"/>
      <c r="M76" s="6"/>
      <c r="N76" s="6"/>
      <c r="O76" s="6"/>
      <c r="P76" s="6"/>
      <c r="Q76" s="6"/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7"/>
      <c r="J77" s="7"/>
      <c r="K77" s="6"/>
      <c r="L77" s="6"/>
      <c r="M77" s="6"/>
      <c r="N77" s="6"/>
      <c r="O77" s="6"/>
      <c r="P77" s="6"/>
      <c r="Q77" s="6"/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7"/>
      <c r="J78" s="7"/>
      <c r="K78" s="6"/>
      <c r="L78" s="6"/>
      <c r="M78" s="6"/>
      <c r="N78" s="6"/>
      <c r="O78" s="6"/>
      <c r="P78" s="6"/>
      <c r="Q78" s="6"/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7"/>
      <c r="J79" s="7"/>
      <c r="K79" s="6"/>
      <c r="L79" s="6"/>
      <c r="M79" s="6"/>
      <c r="N79" s="6"/>
      <c r="O79" s="6"/>
      <c r="P79" s="6"/>
      <c r="Q79" s="6"/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7"/>
      <c r="J80" s="7"/>
      <c r="K80" s="6"/>
      <c r="L80" s="6"/>
      <c r="M80" s="6"/>
      <c r="N80" s="6"/>
      <c r="O80" s="6"/>
      <c r="P80" s="6"/>
      <c r="Q80" s="6"/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7"/>
      <c r="J81" s="7"/>
      <c r="K81" s="6"/>
      <c r="L81" s="6"/>
      <c r="M81" s="6"/>
      <c r="N81" s="6"/>
      <c r="O81" s="6"/>
      <c r="P81" s="6"/>
      <c r="Q81" s="6"/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7"/>
      <c r="J82" s="7"/>
      <c r="K82" s="6"/>
      <c r="L82" s="6"/>
      <c r="M82" s="6"/>
      <c r="N82" s="6"/>
      <c r="O82" s="6"/>
      <c r="P82" s="6"/>
      <c r="Q82" s="6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7"/>
      <c r="J83" s="7"/>
      <c r="K83" s="6"/>
      <c r="L83" s="6"/>
      <c r="M83" s="6"/>
      <c r="N83" s="6"/>
      <c r="O83" s="6"/>
      <c r="P83" s="6"/>
      <c r="Q83" s="6"/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7"/>
      <c r="J84" s="7"/>
      <c r="K84" s="6"/>
      <c r="L84" s="6"/>
      <c r="M84" s="6"/>
      <c r="N84" s="6"/>
      <c r="O84" s="6"/>
      <c r="P84" s="6"/>
      <c r="Q84" s="6"/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7"/>
      <c r="J85" s="7"/>
      <c r="K85" s="6"/>
      <c r="L85" s="6"/>
      <c r="M85" s="6"/>
      <c r="N85" s="6"/>
      <c r="O85" s="6"/>
      <c r="P85" s="6"/>
      <c r="Q85" s="6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7"/>
      <c r="J86" s="7"/>
      <c r="K86" s="6"/>
      <c r="L86" s="6"/>
      <c r="M86" s="6"/>
      <c r="N86" s="6"/>
      <c r="O86" s="6"/>
      <c r="P86" s="6"/>
      <c r="Q86" s="6"/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7"/>
      <c r="J87" s="7"/>
      <c r="K87" s="6"/>
      <c r="L87" s="6"/>
      <c r="M87" s="6"/>
      <c r="N87" s="6"/>
      <c r="O87" s="6"/>
      <c r="P87" s="6"/>
      <c r="Q87" s="6"/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7"/>
      <c r="J88" s="7"/>
      <c r="K88" s="6"/>
      <c r="L88" s="6"/>
      <c r="M88" s="6"/>
      <c r="N88" s="6"/>
      <c r="O88" s="6"/>
      <c r="P88" s="6"/>
      <c r="Q88" s="6"/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7"/>
      <c r="J89" s="7"/>
      <c r="K89" s="6"/>
      <c r="L89" s="6"/>
      <c r="M89" s="6"/>
      <c r="N89" s="6"/>
      <c r="O89" s="6"/>
      <c r="P89" s="6"/>
      <c r="Q89" s="6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7"/>
      <c r="J90" s="7"/>
      <c r="K90" s="6"/>
      <c r="L90" s="6"/>
      <c r="M90" s="6"/>
      <c r="N90" s="6"/>
      <c r="O90" s="6"/>
      <c r="P90" s="6"/>
      <c r="Q90" s="6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7"/>
      <c r="J91" s="7"/>
      <c r="K91" s="6"/>
      <c r="L91" s="6"/>
      <c r="M91" s="6"/>
      <c r="N91" s="6"/>
      <c r="O91" s="6"/>
      <c r="P91" s="6"/>
      <c r="Q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7"/>
      <c r="J92" s="7"/>
      <c r="K92" s="6"/>
      <c r="L92" s="6"/>
      <c r="M92" s="6"/>
      <c r="N92" s="6"/>
      <c r="O92" s="6"/>
      <c r="P92" s="6"/>
      <c r="Q92" s="6"/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7"/>
      <c r="J93" s="7"/>
      <c r="K93" s="6"/>
      <c r="L93" s="6"/>
      <c r="M93" s="6"/>
      <c r="N93" s="6"/>
      <c r="O93" s="6"/>
      <c r="P93" s="6"/>
      <c r="Q93" s="6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7"/>
      <c r="J94" s="7"/>
      <c r="K94" s="6"/>
      <c r="L94" s="6"/>
      <c r="M94" s="6"/>
      <c r="N94" s="6"/>
      <c r="O94" s="6"/>
      <c r="P94" s="6"/>
      <c r="Q94" s="6"/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7"/>
      <c r="J95" s="7"/>
      <c r="K95" s="6"/>
      <c r="L95" s="6"/>
      <c r="M95" s="6"/>
      <c r="N95" s="6"/>
      <c r="O95" s="6"/>
      <c r="P95" s="6"/>
      <c r="Q95" s="6"/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7"/>
      <c r="J96" s="7"/>
      <c r="K96" s="6"/>
      <c r="L96" s="6"/>
      <c r="M96" s="6"/>
      <c r="N96" s="6"/>
      <c r="O96" s="6"/>
      <c r="P96" s="6"/>
      <c r="Q96" s="6"/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7"/>
      <c r="J97" s="7"/>
      <c r="K97" s="6"/>
      <c r="L97" s="6"/>
      <c r="M97" s="6"/>
      <c r="N97" s="6"/>
      <c r="O97" s="6"/>
      <c r="P97" s="6"/>
      <c r="Q97" s="6"/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7"/>
      <c r="J98" s="7"/>
      <c r="K98" s="6"/>
      <c r="L98" s="6"/>
      <c r="M98" s="6"/>
      <c r="N98" s="6"/>
      <c r="O98" s="6"/>
      <c r="P98" s="6"/>
      <c r="Q98" s="6"/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7"/>
      <c r="J99" s="7"/>
      <c r="K99" s="6"/>
      <c r="L99" s="6"/>
      <c r="M99" s="6"/>
      <c r="N99" s="6"/>
      <c r="O99" s="6"/>
      <c r="P99" s="6"/>
      <c r="Q99" s="6"/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7"/>
      <c r="J100" s="7"/>
      <c r="K100" s="6"/>
      <c r="L100" s="6"/>
      <c r="M100" s="6"/>
      <c r="N100" s="6"/>
      <c r="O100" s="6"/>
      <c r="P100" s="6"/>
      <c r="Q100" s="6"/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7"/>
      <c r="J101" s="7"/>
      <c r="K101" s="6"/>
      <c r="L101" s="6"/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7"/>
      <c r="J102" s="7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7"/>
      <c r="J103" s="7"/>
      <c r="K103" s="6"/>
      <c r="L103" s="6"/>
      <c r="M103" s="6"/>
      <c r="N103" s="6"/>
      <c r="O103" s="6"/>
      <c r="P103" s="6"/>
      <c r="Q103" s="6"/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7"/>
      <c r="J104" s="7"/>
      <c r="K104" s="6"/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7"/>
      <c r="J105" s="7"/>
      <c r="K105" s="6"/>
      <c r="L105" s="6"/>
      <c r="M105" s="6"/>
      <c r="N105" s="6"/>
      <c r="O105" s="6"/>
      <c r="P105" s="6"/>
      <c r="Q105" s="6"/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7"/>
      <c r="J106" s="7"/>
      <c r="K106" s="6"/>
      <c r="L106" s="6"/>
      <c r="M106" s="6"/>
      <c r="N106" s="6"/>
      <c r="O106" s="6"/>
      <c r="P106" s="6"/>
      <c r="Q106" s="6"/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7"/>
      <c r="J107" s="7"/>
      <c r="K107" s="6"/>
      <c r="L107" s="6"/>
      <c r="M107" s="6"/>
      <c r="N107" s="6"/>
      <c r="O107" s="6"/>
      <c r="P107" s="6"/>
      <c r="Q107" s="6"/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7"/>
      <c r="J108" s="7"/>
      <c r="K108" s="6"/>
      <c r="L108" s="6"/>
      <c r="M108" s="6"/>
      <c r="N108" s="6"/>
      <c r="O108" s="6"/>
      <c r="P108" s="6"/>
      <c r="Q108" s="6"/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7"/>
      <c r="J109" s="7"/>
      <c r="K109" s="6"/>
      <c r="L109" s="6"/>
      <c r="M109" s="6"/>
      <c r="N109" s="6"/>
      <c r="O109" s="6"/>
      <c r="P109" s="6"/>
      <c r="Q109" s="6"/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7"/>
      <c r="J110" s="7"/>
      <c r="K110" s="6"/>
      <c r="L110" s="6"/>
      <c r="M110" s="6"/>
      <c r="N110" s="6"/>
      <c r="O110" s="6"/>
      <c r="P110" s="6"/>
      <c r="Q110" s="6"/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7"/>
      <c r="J111" s="7"/>
      <c r="K111" s="6"/>
      <c r="L111" s="6"/>
      <c r="M111" s="6"/>
      <c r="N111" s="6"/>
      <c r="O111" s="6"/>
      <c r="P111" s="6"/>
      <c r="Q111" s="6"/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7"/>
      <c r="J112" s="7"/>
      <c r="K112" s="6"/>
      <c r="L112" s="6"/>
      <c r="M112" s="6"/>
      <c r="N112" s="6"/>
      <c r="O112" s="6"/>
      <c r="P112" s="6"/>
      <c r="Q112" s="6"/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7"/>
      <c r="J113" s="7"/>
      <c r="K113" s="6"/>
      <c r="L113" s="6"/>
      <c r="M113" s="6"/>
      <c r="N113" s="6"/>
      <c r="O113" s="6"/>
      <c r="P113" s="6"/>
      <c r="Q113" s="6"/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7"/>
      <c r="J114" s="7"/>
      <c r="K114" s="6"/>
      <c r="L114" s="6"/>
      <c r="M114" s="6"/>
      <c r="N114" s="6"/>
      <c r="O114" s="6"/>
      <c r="P114" s="6"/>
      <c r="Q114" s="6"/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7"/>
      <c r="J115" s="7"/>
      <c r="K115" s="6"/>
      <c r="L115" s="6"/>
      <c r="M115" s="6"/>
      <c r="N115" s="6"/>
      <c r="O115" s="6"/>
      <c r="P115" s="6"/>
      <c r="Q115" s="6"/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7"/>
      <c r="J116" s="7"/>
      <c r="K116" s="6"/>
      <c r="L116" s="6"/>
      <c r="M116" s="6"/>
      <c r="N116" s="6"/>
      <c r="O116" s="6"/>
      <c r="P116" s="6"/>
      <c r="Q116" s="6"/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7"/>
      <c r="J117" s="7"/>
      <c r="K117" s="6"/>
      <c r="L117" s="6"/>
      <c r="M117" s="6"/>
      <c r="N117" s="6"/>
      <c r="O117" s="6"/>
      <c r="P117" s="6"/>
      <c r="Q117" s="6"/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7"/>
      <c r="J118" s="7"/>
      <c r="K118" s="6"/>
      <c r="L118" s="6"/>
      <c r="M118" s="6"/>
      <c r="N118" s="6"/>
      <c r="O118" s="6"/>
      <c r="P118" s="6"/>
      <c r="Q118" s="6"/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7"/>
      <c r="J119" s="7"/>
      <c r="K119" s="6"/>
      <c r="L119" s="6"/>
      <c r="M119" s="6"/>
      <c r="N119" s="6"/>
      <c r="O119" s="6"/>
      <c r="P119" s="6"/>
      <c r="Q119" s="6"/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7"/>
      <c r="J120" s="7"/>
      <c r="K120" s="6"/>
      <c r="L120" s="6"/>
      <c r="M120" s="6"/>
      <c r="N120" s="6"/>
      <c r="O120" s="6"/>
      <c r="P120" s="6"/>
      <c r="Q120" s="6"/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7"/>
      <c r="J121" s="7"/>
      <c r="K121" s="6"/>
      <c r="L121" s="6"/>
      <c r="M121" s="6"/>
      <c r="N121" s="6"/>
      <c r="O121" s="6"/>
      <c r="P121" s="6"/>
      <c r="Q121" s="6"/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7"/>
      <c r="J122" s="7"/>
      <c r="K122" s="6"/>
      <c r="L122" s="6"/>
      <c r="M122" s="6"/>
      <c r="N122" s="6"/>
      <c r="O122" s="6"/>
      <c r="P122" s="6"/>
      <c r="Q122" s="6"/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7"/>
      <c r="J123" s="7"/>
      <c r="K123" s="6"/>
      <c r="L123" s="6"/>
      <c r="M123" s="6"/>
      <c r="N123" s="6"/>
      <c r="O123" s="6"/>
      <c r="P123" s="6"/>
      <c r="Q123" s="6"/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7"/>
      <c r="J124" s="7"/>
      <c r="K124" s="6"/>
      <c r="L124" s="6"/>
      <c r="M124" s="6"/>
      <c r="N124" s="6"/>
      <c r="O124" s="6"/>
      <c r="P124" s="6"/>
      <c r="Q124" s="6"/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7"/>
      <c r="J125" s="7"/>
      <c r="K125" s="6"/>
      <c r="L125" s="6"/>
      <c r="M125" s="6"/>
      <c r="N125" s="6"/>
      <c r="O125" s="6"/>
      <c r="P125" s="6"/>
      <c r="Q125" s="6"/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7"/>
      <c r="J126" s="7"/>
      <c r="K126" s="6"/>
      <c r="L126" s="6"/>
      <c r="M126" s="6"/>
      <c r="N126" s="6"/>
      <c r="O126" s="6"/>
      <c r="P126" s="6"/>
      <c r="Q126" s="6"/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7"/>
      <c r="J127" s="7"/>
      <c r="K127" s="6"/>
      <c r="L127" s="6"/>
      <c r="M127" s="6"/>
      <c r="N127" s="6"/>
      <c r="O127" s="6"/>
      <c r="P127" s="6"/>
      <c r="Q127" s="6"/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7"/>
      <c r="J128" s="7"/>
      <c r="K128" s="6"/>
      <c r="L128" s="6"/>
      <c r="M128" s="6"/>
      <c r="N128" s="6"/>
      <c r="O128" s="6"/>
      <c r="P128" s="6"/>
      <c r="Q128" s="6"/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7"/>
      <c r="J129" s="7"/>
      <c r="K129" s="6"/>
      <c r="L129" s="6"/>
      <c r="M129" s="6"/>
      <c r="N129" s="6"/>
      <c r="O129" s="6"/>
      <c r="P129" s="6"/>
      <c r="Q129" s="6"/>
    </row>
    <row r="130" spans="1:17" x14ac:dyDescent="0.25">
      <c r="A130" s="6"/>
      <c r="B130" s="6"/>
      <c r="C130" s="6"/>
      <c r="D130" s="6"/>
      <c r="E130" s="6"/>
      <c r="F130" s="6"/>
      <c r="G130" s="6"/>
      <c r="H130" s="6"/>
      <c r="I130" s="7"/>
      <c r="J130" s="7"/>
      <c r="K130" s="6"/>
      <c r="L130" s="6"/>
      <c r="M130" s="6"/>
      <c r="N130" s="6"/>
      <c r="O130" s="6"/>
      <c r="P130" s="6"/>
      <c r="Q130" s="6"/>
    </row>
    <row r="131" spans="1:17" x14ac:dyDescent="0.25">
      <c r="A131" s="6"/>
      <c r="B131" s="6"/>
      <c r="C131" s="6"/>
      <c r="D131" s="6"/>
      <c r="E131" s="6"/>
      <c r="F131" s="6"/>
      <c r="G131" s="6"/>
      <c r="H131" s="6"/>
      <c r="I131" s="7"/>
      <c r="J131" s="7"/>
      <c r="K131" s="6"/>
      <c r="L131" s="6"/>
      <c r="M131" s="6"/>
      <c r="N131" s="6"/>
      <c r="O131" s="6"/>
      <c r="P131" s="6"/>
      <c r="Q131" s="6"/>
    </row>
    <row r="132" spans="1:17" x14ac:dyDescent="0.25">
      <c r="A132" s="6"/>
      <c r="B132" s="6"/>
      <c r="C132" s="6"/>
      <c r="D132" s="6"/>
      <c r="E132" s="6"/>
      <c r="F132" s="6"/>
      <c r="G132" s="6"/>
      <c r="H132" s="6"/>
      <c r="I132" s="7"/>
      <c r="J132" s="7"/>
      <c r="K132" s="6"/>
      <c r="L132" s="6"/>
      <c r="M132" s="6"/>
      <c r="N132" s="6"/>
      <c r="O132" s="6"/>
      <c r="P132" s="6"/>
      <c r="Q132" s="6"/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7"/>
      <c r="J133" s="7"/>
      <c r="K133" s="6"/>
      <c r="L133" s="6"/>
      <c r="M133" s="6"/>
      <c r="N133" s="6"/>
      <c r="O133" s="6"/>
      <c r="P133" s="6"/>
      <c r="Q133" s="6"/>
    </row>
    <row r="134" spans="1:17" x14ac:dyDescent="0.25">
      <c r="A134" s="6"/>
      <c r="B134" s="6"/>
      <c r="C134" s="6"/>
      <c r="D134" s="6"/>
      <c r="E134" s="6"/>
      <c r="F134" s="6"/>
      <c r="G134" s="6"/>
      <c r="H134" s="6"/>
      <c r="I134" s="7"/>
      <c r="J134" s="7"/>
      <c r="K134" s="6"/>
      <c r="L134" s="6"/>
      <c r="M134" s="6"/>
      <c r="N134" s="6"/>
      <c r="O134" s="6"/>
      <c r="P134" s="6"/>
      <c r="Q134" s="6"/>
    </row>
    <row r="135" spans="1:17" x14ac:dyDescent="0.25">
      <c r="A135" s="6"/>
      <c r="B135" s="6"/>
      <c r="C135" s="6"/>
      <c r="D135" s="6"/>
      <c r="E135" s="6"/>
      <c r="F135" s="6"/>
      <c r="G135" s="6"/>
      <c r="H135" s="6"/>
      <c r="I135" s="7"/>
      <c r="J135" s="7"/>
      <c r="K135" s="6"/>
      <c r="L135" s="6"/>
      <c r="M135" s="6"/>
      <c r="N135" s="6"/>
      <c r="O135" s="6"/>
      <c r="P135" s="6"/>
      <c r="Q135" s="6"/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7"/>
      <c r="J136" s="7"/>
      <c r="K136" s="6"/>
      <c r="L136" s="6"/>
      <c r="M136" s="6"/>
      <c r="N136" s="6"/>
      <c r="O136" s="6"/>
      <c r="P136" s="6"/>
      <c r="Q136" s="6"/>
    </row>
    <row r="137" spans="1:17" x14ac:dyDescent="0.25">
      <c r="A137" s="6"/>
      <c r="B137" s="6"/>
      <c r="C137" s="6"/>
      <c r="D137" s="6"/>
      <c r="E137" s="6"/>
      <c r="F137" s="6"/>
      <c r="G137" s="6"/>
      <c r="H137" s="6"/>
      <c r="I137" s="7"/>
      <c r="J137" s="7"/>
      <c r="K137" s="6"/>
      <c r="L137" s="6"/>
      <c r="M137" s="6"/>
      <c r="N137" s="6"/>
      <c r="O137" s="6"/>
      <c r="P137" s="6"/>
      <c r="Q137" s="6"/>
    </row>
    <row r="138" spans="1:17" x14ac:dyDescent="0.25">
      <c r="A138" s="6"/>
      <c r="B138" s="6"/>
      <c r="C138" s="6"/>
      <c r="D138" s="6"/>
      <c r="E138" s="6"/>
      <c r="F138" s="6"/>
      <c r="G138" s="6"/>
      <c r="H138" s="6"/>
      <c r="I138" s="7"/>
      <c r="J138" s="7"/>
      <c r="K138" s="6"/>
      <c r="L138" s="6"/>
      <c r="M138" s="6"/>
      <c r="N138" s="6"/>
      <c r="O138" s="6"/>
      <c r="P138" s="6"/>
      <c r="Q138" s="6"/>
    </row>
    <row r="139" spans="1:17" x14ac:dyDescent="0.25">
      <c r="A139" s="6"/>
      <c r="B139" s="6"/>
      <c r="C139" s="6"/>
      <c r="D139" s="6"/>
      <c r="E139" s="6"/>
      <c r="F139" s="6"/>
      <c r="G139" s="6"/>
      <c r="H139" s="6"/>
      <c r="I139" s="7"/>
      <c r="J139" s="7"/>
      <c r="K139" s="6"/>
      <c r="L139" s="6"/>
      <c r="M139" s="6"/>
      <c r="N139" s="6"/>
      <c r="O139" s="6"/>
      <c r="P139" s="6"/>
      <c r="Q139" s="6"/>
    </row>
    <row r="140" spans="1:17" x14ac:dyDescent="0.25">
      <c r="A140" s="6"/>
      <c r="B140" s="6"/>
      <c r="C140" s="6"/>
      <c r="D140" s="6"/>
      <c r="E140" s="6"/>
      <c r="F140" s="6"/>
      <c r="G140" s="6"/>
      <c r="H140" s="6"/>
      <c r="I140" s="7"/>
      <c r="J140" s="7"/>
      <c r="K140" s="6"/>
      <c r="L140" s="6"/>
      <c r="M140" s="6"/>
      <c r="N140" s="6"/>
      <c r="O140" s="6"/>
      <c r="P140" s="6"/>
      <c r="Q140" s="6"/>
    </row>
    <row r="141" spans="1:17" x14ac:dyDescent="0.25">
      <c r="A141" s="6"/>
      <c r="B141" s="6"/>
      <c r="C141" s="6"/>
      <c r="D141" s="6"/>
      <c r="E141" s="6"/>
      <c r="F141" s="6"/>
      <c r="G141" s="6"/>
      <c r="H141" s="6"/>
      <c r="I141" s="7"/>
      <c r="J141" s="7"/>
      <c r="K141" s="6"/>
      <c r="L141" s="6"/>
      <c r="M141" s="6"/>
      <c r="N141" s="6"/>
      <c r="O141" s="6"/>
      <c r="P141" s="6"/>
      <c r="Q141" s="6"/>
    </row>
    <row r="142" spans="1:17" x14ac:dyDescent="0.25">
      <c r="A142" s="6"/>
      <c r="B142" s="6"/>
      <c r="C142" s="6"/>
      <c r="D142" s="6"/>
      <c r="E142" s="6"/>
      <c r="F142" s="6"/>
      <c r="G142" s="6"/>
      <c r="H142" s="6"/>
      <c r="I142" s="7"/>
      <c r="J142" s="7"/>
      <c r="K142" s="6"/>
      <c r="L142" s="6"/>
      <c r="M142" s="6"/>
      <c r="N142" s="6"/>
      <c r="O142" s="6"/>
      <c r="P142" s="6"/>
      <c r="Q142" s="6"/>
    </row>
    <row r="143" spans="1:17" x14ac:dyDescent="0.25">
      <c r="A143" s="6"/>
      <c r="B143" s="6"/>
      <c r="C143" s="6"/>
      <c r="D143" s="6"/>
      <c r="E143" s="6"/>
      <c r="F143" s="6"/>
      <c r="G143" s="6"/>
      <c r="H143" s="6"/>
      <c r="I143" s="7"/>
      <c r="J143" s="7"/>
      <c r="K143" s="6"/>
      <c r="L143" s="6"/>
      <c r="M143" s="6"/>
      <c r="N143" s="6"/>
      <c r="O143" s="6"/>
      <c r="P143" s="6"/>
      <c r="Q143" s="6"/>
    </row>
    <row r="144" spans="1:17" x14ac:dyDescent="0.25">
      <c r="A144" s="6"/>
      <c r="B144" s="6"/>
      <c r="C144" s="6"/>
      <c r="D144" s="6"/>
      <c r="E144" s="6"/>
      <c r="F144" s="6"/>
      <c r="G144" s="6"/>
      <c r="H144" s="6"/>
      <c r="I144" s="7"/>
      <c r="J144" s="7"/>
      <c r="K144" s="6"/>
      <c r="L144" s="6"/>
      <c r="M144" s="6"/>
      <c r="N144" s="6"/>
      <c r="O144" s="6"/>
      <c r="P144" s="6"/>
      <c r="Q144" s="6"/>
    </row>
    <row r="145" spans="1:17" x14ac:dyDescent="0.25">
      <c r="A145" s="6"/>
      <c r="B145" s="6"/>
      <c r="C145" s="6"/>
      <c r="D145" s="6"/>
      <c r="E145" s="6"/>
      <c r="F145" s="6"/>
      <c r="G145" s="6"/>
      <c r="H145" s="6"/>
      <c r="I145" s="7"/>
      <c r="J145" s="7"/>
      <c r="K145" s="6"/>
      <c r="L145" s="6"/>
      <c r="M145" s="6"/>
      <c r="N145" s="6"/>
      <c r="O145" s="6"/>
      <c r="P145" s="6"/>
      <c r="Q145" s="6"/>
    </row>
    <row r="146" spans="1:17" x14ac:dyDescent="0.25">
      <c r="A146" s="6"/>
      <c r="B146" s="6"/>
      <c r="C146" s="6"/>
      <c r="D146" s="6"/>
      <c r="E146" s="6"/>
      <c r="F146" s="6"/>
      <c r="G146" s="6"/>
      <c r="H146" s="6"/>
      <c r="I146" s="7"/>
      <c r="J146" s="7"/>
      <c r="K146" s="6"/>
      <c r="L146" s="6"/>
      <c r="M146" s="6"/>
      <c r="N146" s="6"/>
      <c r="O146" s="6"/>
      <c r="P146" s="6"/>
      <c r="Q146" s="6"/>
    </row>
    <row r="147" spans="1:17" x14ac:dyDescent="0.25">
      <c r="A147" s="6"/>
      <c r="B147" s="6"/>
      <c r="C147" s="6"/>
      <c r="D147" s="6"/>
      <c r="E147" s="6"/>
      <c r="F147" s="6"/>
      <c r="G147" s="6"/>
      <c r="H147" s="6"/>
      <c r="I147" s="7"/>
      <c r="J147" s="7"/>
      <c r="K147" s="6"/>
      <c r="L147" s="6"/>
      <c r="M147" s="6"/>
      <c r="N147" s="6"/>
      <c r="O147" s="6"/>
      <c r="P147" s="6"/>
      <c r="Q147" s="6"/>
    </row>
    <row r="148" spans="1:17" x14ac:dyDescent="0.25">
      <c r="A148" s="6"/>
      <c r="B148" s="6"/>
      <c r="C148" s="6"/>
      <c r="D148" s="6"/>
      <c r="E148" s="6"/>
      <c r="F148" s="6"/>
      <c r="G148" s="6"/>
      <c r="H148" s="6"/>
      <c r="I148" s="7"/>
      <c r="J148" s="7"/>
      <c r="K148" s="6"/>
      <c r="L148" s="6"/>
      <c r="M148" s="6"/>
      <c r="N148" s="6"/>
      <c r="O148" s="6"/>
      <c r="P148" s="6"/>
      <c r="Q148" s="6"/>
    </row>
    <row r="149" spans="1:17" x14ac:dyDescent="0.25">
      <c r="A149" s="6"/>
      <c r="B149" s="6"/>
      <c r="C149" s="6"/>
      <c r="D149" s="6"/>
      <c r="E149" s="6"/>
      <c r="F149" s="6"/>
      <c r="G149" s="6"/>
      <c r="H149" s="6"/>
      <c r="I149" s="7"/>
      <c r="J149" s="7"/>
      <c r="K149" s="6"/>
      <c r="L149" s="6"/>
      <c r="M149" s="6"/>
      <c r="N149" s="6"/>
      <c r="O149" s="6"/>
      <c r="P149" s="6"/>
      <c r="Q149" s="6"/>
    </row>
    <row r="150" spans="1:17" x14ac:dyDescent="0.25">
      <c r="A150" s="6"/>
      <c r="B150" s="6"/>
      <c r="C150" s="6"/>
      <c r="D150" s="6"/>
      <c r="E150" s="6"/>
      <c r="F150" s="6"/>
      <c r="G150" s="6"/>
      <c r="H150" s="6"/>
      <c r="I150" s="7"/>
      <c r="J150" s="7"/>
      <c r="K150" s="6"/>
      <c r="L150" s="6"/>
      <c r="M150" s="6"/>
      <c r="N150" s="6"/>
      <c r="O150" s="6"/>
      <c r="P150" s="6"/>
      <c r="Q150" s="6"/>
    </row>
  </sheetData>
  <mergeCells count="1">
    <mergeCell ref="A1:Q3"/>
  </mergeCells>
  <hyperlinks>
    <hyperlink ref="Q27" r:id="rId1"/>
    <hyperlink ref="Q28" r:id="rId2"/>
    <hyperlink ref="Q29" r:id="rId3"/>
  </hyperlinks>
  <pageMargins left="0.75" right="0.75" top="1" bottom="1" header="0.5" footer="0.5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>
      <selection activeCell="A20" sqref="A20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Cristina Del Pilar Neira Melo</cp:lastModifiedBy>
  <dcterms:created xsi:type="dcterms:W3CDTF">2019-01-28T18:16:22Z</dcterms:created>
  <dcterms:modified xsi:type="dcterms:W3CDTF">2021-10-05T19:28:44Z</dcterms:modified>
  <cp:category/>
  <cp:contentStatus/>
</cp:coreProperties>
</file>