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ONTRACTUAL LUISA FERNANDA DÍAZ\GRUPO DE APOYO ADTIVO\VACACIONES\CRISTINA\2024\PUBLICACIÓN PÁGINA WEB\PAA REGIONALES\EJE CAFETERO\"/>
    </mc:Choice>
  </mc:AlternateContent>
  <bookViews>
    <workbookView xWindow="0" yWindow="0" windowWidth="28800" windowHeight="12435"/>
  </bookViews>
  <sheets>
    <sheet name="Adquisiciones  " sheetId="2" r:id="rId1"/>
    <sheet name="archivo de datos" sheetId="3" r:id="rId2"/>
  </sheets>
  <definedNames>
    <definedName name="_xlnm._FilterDatabase" localSheetId="0" hidden="1">'Adquisiciones  '!$D$1:$D$82</definedName>
    <definedName name="_xlnm.Print_Titles" localSheetId="0">'Adquisiciones  '!$1:$4</definedName>
  </definedNames>
  <calcPr calcId="152511"/>
</workbook>
</file>

<file path=xl/calcChain.xml><?xml version="1.0" encoding="utf-8"?>
<calcChain xmlns="http://schemas.openxmlformats.org/spreadsheetml/2006/main">
  <c r="J16" i="2" l="1"/>
  <c r="I16" i="2"/>
  <c r="J51" i="2" l="1"/>
  <c r="I51" i="2"/>
  <c r="J60" i="2"/>
  <c r="I60" i="2"/>
  <c r="J59" i="2"/>
  <c r="I59" i="2"/>
  <c r="I70" i="2"/>
  <c r="J70" i="2"/>
  <c r="I34" i="2"/>
  <c r="J34" i="2"/>
  <c r="J20" i="2" l="1"/>
  <c r="I20" i="2"/>
  <c r="J12" i="2"/>
  <c r="J13" i="2"/>
  <c r="I13" i="2"/>
  <c r="I12" i="2"/>
  <c r="I77" i="2" s="1"/>
  <c r="I58" i="2"/>
  <c r="I49" i="2"/>
  <c r="J49" i="2"/>
</calcChain>
</file>

<file path=xl/sharedStrings.xml><?xml version="1.0" encoding="utf-8"?>
<sst xmlns="http://schemas.openxmlformats.org/spreadsheetml/2006/main" count="2869" uniqueCount="2428">
  <si>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</si>
  <si>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</si>
  <si>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</si>
  <si>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</si>
  <si>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</si>
  <si>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</si>
  <si>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</si>
  <si>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</si>
  <si>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</si>
  <si>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</si>
  <si>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</si>
  <si>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</si>
  <si>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</si>
  <si>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</si>
  <si>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</si>
  <si>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</si>
  <si>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</si>
  <si>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</si>
  <si>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</si>
  <si>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</si>
  <si>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</si>
  <si>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</si>
  <si>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</si>
  <si>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</si>
  <si>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</si>
  <si>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</si>
  <si>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</si>
  <si>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</si>
  <si>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</si>
  <si>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</si>
  <si>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</si>
  <si>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</si>
  <si>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</si>
  <si>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</si>
  <si>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</si>
  <si>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</si>
  <si>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</si>
  <si>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</si>
  <si>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</si>
  <si>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</si>
  <si>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</si>
  <si>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</si>
  <si>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</si>
  <si>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</si>
  <si>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</si>
  <si>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</si>
  <si>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</si>
  <si>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</si>
  <si>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</si>
  <si>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</si>
  <si>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</si>
  <si>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</si>
  <si>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</si>
  <si>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</si>
  <si>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</si>
  <si>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</si>
  <si>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</si>
  <si>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</si>
  <si>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</si>
  <si>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</si>
  <si>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</si>
  <si>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</si>
  <si>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</si>
  <si>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</si>
  <si>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</si>
  <si>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</si>
  <si>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</si>
  <si>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</si>
  <si>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</si>
  <si>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</si>
  <si>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</si>
  <si>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</si>
  <si>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</si>
  <si>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</si>
  <si>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</si>
  <si>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</si>
  <si>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</si>
  <si>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</si>
  <si>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</si>
  <si>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</si>
  <si>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</si>
  <si>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</si>
  <si>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</si>
  <si>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</si>
  <si>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</si>
  <si>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</si>
  <si>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</si>
  <si>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</si>
  <si>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</si>
  <si>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</si>
  <si>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</si>
  <si>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</si>
  <si>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</si>
  <si>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</si>
  <si>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</si>
  <si>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</si>
  <si>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</si>
  <si>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</si>
  <si>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</si>
  <si>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</si>
  <si>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</si>
  <si>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</si>
  <si>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</si>
  <si>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</si>
  <si>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</si>
  <si>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</si>
  <si>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</si>
  <si>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</si>
  <si>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</si>
  <si>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</si>
  <si>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</si>
  <si>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</si>
  <si>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</si>
  <si>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</si>
  <si>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</si>
  <si>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</si>
  <si>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</si>
  <si>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</si>
  <si>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</si>
  <si>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</si>
  <si>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</si>
  <si>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</si>
  <si>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</si>
  <si>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</si>
  <si>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</si>
  <si>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</si>
  <si>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</si>
  <si>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</si>
  <si>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</si>
  <si>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</si>
  <si>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</si>
  <si>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</si>
  <si>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</si>
  <si>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</si>
  <si>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</si>
  <si>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</si>
  <si>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</si>
  <si>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</si>
  <si>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</si>
  <si>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</si>
  <si>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</si>
  <si>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</si>
  <si>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</si>
  <si>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</si>
  <si>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</si>
  <si>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</si>
  <si>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</si>
  <si>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</si>
  <si>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</si>
  <si>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</si>
  <si>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</si>
  <si>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</si>
  <si>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</si>
  <si>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</si>
  <si>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</si>
  <si>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</si>
  <si>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</si>
  <si>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</si>
  <si>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</si>
  <si>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</si>
  <si>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</si>
  <si>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</si>
  <si>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</si>
  <si>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</si>
  <si>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</si>
  <si>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</si>
  <si>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</si>
  <si>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</si>
  <si>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</si>
  <si>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</si>
  <si>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</si>
  <si>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</si>
  <si>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</si>
  <si>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</si>
  <si>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</si>
  <si>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</si>
  <si>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</si>
  <si>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</si>
  <si>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</si>
  <si>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</si>
  <si>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</si>
  <si>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</si>
  <si>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</si>
  <si>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</si>
  <si>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</si>
  <si>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</si>
  <si>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</si>
  <si>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</si>
  <si>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</si>
  <si>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</si>
  <si>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</si>
  <si>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</si>
  <si>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</si>
  <si>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</si>
  <si>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</si>
  <si>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</si>
  <si>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</si>
  <si>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</si>
  <si>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</si>
  <si>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</si>
  <si>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</si>
  <si>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</si>
  <si>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</si>
  <si>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</si>
  <si>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</si>
  <si>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</si>
  <si>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</si>
  <si>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</si>
  <si>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</si>
  <si>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</si>
  <si>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</si>
  <si>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</si>
  <si>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</si>
  <si>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</si>
  <si>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</si>
  <si>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</si>
  <si>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</si>
  <si>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</si>
  <si>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</si>
  <si>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</si>
  <si>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</si>
  <si>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</si>
  <si>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</si>
  <si>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</si>
  <si>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</si>
  <si>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</si>
  <si>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</si>
  <si>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</si>
  <si>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</si>
  <si>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</si>
  <si>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</si>
  <si>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</si>
  <si>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</si>
  <si>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</si>
  <si>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</si>
  <si>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</si>
  <si>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</si>
  <si>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</si>
  <si>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</si>
  <si>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</si>
  <si>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</si>
  <si>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</si>
  <si>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</si>
  <si>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</si>
  <si>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</si>
  <si>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</si>
  <si>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</si>
  <si>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</si>
  <si>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</si>
  <si>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</si>
  <si>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</si>
  <si>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</si>
  <si>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</si>
  <si>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</si>
  <si>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</si>
  <si>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</si>
  <si>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</si>
  <si>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</si>
  <si>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</si>
  <si>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</si>
  <si>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</si>
  <si>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</si>
  <si>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</si>
  <si>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</si>
  <si>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</si>
  <si>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</si>
  <si>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</si>
  <si>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</si>
  <si>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</si>
  <si>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</si>
  <si>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</si>
  <si>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</si>
  <si>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</si>
  <si>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</si>
  <si>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</si>
  <si>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</si>
  <si>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</si>
  <si>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</si>
  <si>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</si>
  <si>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</si>
  <si>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</si>
  <si>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</si>
  <si>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</si>
  <si>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</si>
  <si>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</si>
  <si>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</si>
  <si>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</si>
  <si>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</si>
  <si>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</si>
  <si>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</si>
  <si>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</si>
  <si>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</si>
  <si>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</si>
  <si>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</si>
  <si>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</si>
  <si>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</si>
  <si>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</si>
  <si>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</si>
  <si>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</si>
  <si>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</si>
  <si>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</si>
  <si>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</si>
  <si>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</si>
  <si>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</si>
  <si>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</si>
  <si>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</si>
  <si>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</si>
  <si>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</si>
  <si>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</si>
  <si>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</si>
  <si>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</si>
  <si>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</si>
  <si>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</si>
  <si>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</si>
  <si>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</si>
  <si>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</si>
  <si>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</si>
  <si>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</si>
  <si>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</si>
  <si>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</si>
  <si>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</si>
  <si>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</si>
  <si>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</si>
  <si>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</si>
  <si>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</si>
  <si>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</si>
  <si>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</si>
  <si>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</si>
  <si>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</si>
  <si>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</si>
  <si>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</si>
  <si>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</si>
  <si>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</si>
  <si>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</si>
  <si>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</si>
  <si>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</si>
  <si>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</si>
  <si>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</si>
  <si>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</si>
  <si>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</si>
  <si>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</si>
  <si>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</si>
  <si>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</si>
  <si>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</si>
  <si>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</si>
  <si>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</si>
  <si>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</si>
  <si>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</si>
  <si>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</si>
  <si>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</si>
  <si>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</si>
  <si>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</si>
  <si>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</si>
  <si>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</si>
  <si>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</si>
  <si>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</si>
  <si>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</si>
  <si>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</si>
  <si>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</si>
  <si>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</si>
  <si>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</si>
  <si>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</si>
  <si>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</si>
  <si>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</si>
  <si>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</si>
  <si>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</si>
  <si>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</si>
  <si>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</si>
  <si>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</si>
  <si>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</si>
  <si>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</si>
  <si>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</si>
  <si>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</si>
  <si>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</si>
  <si>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</si>
  <si>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</si>
  <si>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</si>
  <si>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</si>
  <si>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</si>
  <si>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</si>
  <si>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</si>
  <si>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</si>
  <si>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</si>
  <si>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</si>
  <si>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</si>
  <si>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</si>
  <si>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</si>
  <si>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</si>
  <si>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</si>
  <si>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</si>
  <si>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</si>
  <si>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</si>
  <si>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</si>
  <si>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</si>
  <si>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</si>
  <si>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</si>
  <si>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</si>
  <si>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</si>
  <si>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</si>
  <si>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</si>
  <si>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</si>
  <si>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</si>
  <si>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</si>
  <si>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</si>
  <si>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</si>
  <si>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</si>
  <si>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</si>
  <si>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</si>
  <si>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</si>
  <si>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</si>
  <si>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</si>
  <si>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</si>
  <si>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</si>
  <si>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</si>
  <si>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</si>
  <si>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</si>
  <si>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</si>
  <si>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</si>
  <si>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</si>
  <si>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</si>
  <si>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</si>
  <si>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</si>
  <si>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</si>
  <si>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</si>
  <si>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</si>
  <si>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</si>
  <si>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</si>
  <si>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</si>
  <si>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</si>
  <si>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</si>
  <si>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</si>
  <si>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</si>
  <si>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</si>
  <si>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</si>
  <si>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</si>
  <si>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</si>
  <si>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</si>
  <si>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</si>
  <si>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</si>
  <si>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</si>
  <si>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</si>
  <si>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</si>
  <si>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</si>
  <si>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</si>
  <si>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</si>
  <si>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</si>
  <si>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</si>
  <si>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</si>
  <si>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</si>
  <si>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</si>
  <si>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</si>
  <si>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</si>
  <si>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</si>
  <si>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</si>
  <si>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</si>
  <si>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</si>
  <si>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</si>
  <si>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</si>
  <si>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</si>
  <si>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</si>
  <si>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</si>
  <si>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</si>
  <si>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</si>
  <si>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</si>
  <si>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</si>
  <si>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</si>
  <si>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</si>
  <si>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</si>
  <si>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</si>
  <si>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</si>
  <si>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</si>
  <si>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</si>
  <si>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</si>
  <si>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</si>
  <si>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</si>
  <si>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</si>
  <si>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</si>
  <si>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</si>
  <si>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</si>
  <si>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</si>
  <si>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</si>
  <si>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</si>
  <si>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</si>
  <si>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</si>
  <si>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</si>
  <si>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</si>
  <si>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</si>
  <si>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</si>
  <si>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</si>
  <si>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</si>
  <si>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</si>
  <si>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</si>
  <si>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</si>
  <si>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</si>
  <si>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</si>
  <si>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</si>
  <si>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</si>
  <si>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</si>
  <si>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</si>
  <si>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</si>
  <si>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</si>
  <si>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</si>
  <si>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</si>
  <si>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</si>
  <si>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</si>
  <si>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</si>
  <si>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</si>
  <si>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</si>
  <si>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</si>
  <si>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</si>
  <si>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</si>
  <si>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</si>
  <si>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</si>
  <si>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</si>
  <si>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</si>
  <si>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</si>
  <si>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</si>
  <si>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</si>
  <si>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</si>
  <si>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</si>
  <si>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</si>
  <si>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</si>
  <si>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</si>
  <si>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</si>
  <si>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</si>
  <si>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</si>
  <si>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</si>
  <si>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</si>
  <si>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</si>
  <si>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</si>
  <si>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</si>
  <si>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</si>
  <si>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</si>
  <si>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</si>
  <si>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</si>
  <si>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</si>
  <si>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</si>
  <si>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</si>
  <si>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</si>
  <si>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</si>
  <si>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</si>
  <si>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</si>
  <si>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</si>
  <si>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</si>
  <si>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</si>
  <si>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</si>
  <si>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</si>
  <si>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</si>
  <si>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</si>
  <si>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</si>
  <si>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</si>
  <si>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</si>
  <si>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</si>
  <si>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</si>
  <si>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</si>
  <si>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</si>
  <si>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</si>
  <si>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</si>
  <si>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</si>
  <si>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</si>
  <si>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</si>
  <si>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</si>
  <si>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</si>
  <si>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</si>
  <si>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</si>
  <si>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</si>
  <si>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</si>
  <si>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</si>
  <si>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</si>
  <si>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</si>
  <si>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</si>
  <si>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</si>
  <si>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</si>
  <si>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</si>
  <si>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</si>
  <si>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</si>
  <si>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</si>
  <si>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</si>
  <si>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</si>
  <si>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</si>
  <si>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</si>
  <si>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</si>
  <si>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</si>
  <si>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</si>
  <si>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</si>
  <si>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</si>
  <si>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</si>
  <si>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</si>
  <si>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</si>
  <si>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</si>
  <si>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</si>
  <si>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</si>
  <si>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</si>
  <si>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</si>
  <si>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</si>
  <si>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</si>
  <si>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</si>
  <si>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</si>
  <si>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</si>
  <si>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</si>
  <si>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</si>
  <si>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</si>
  <si>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</si>
  <si>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</si>
  <si>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</si>
  <si>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</si>
  <si>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</si>
  <si>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</si>
  <si>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</si>
  <si>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</si>
  <si>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</si>
  <si>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</si>
  <si>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</si>
  <si>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</si>
  <si>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</si>
  <si>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</si>
  <si>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</si>
  <si>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</si>
  <si>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</si>
  <si>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</si>
  <si>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</si>
  <si>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</si>
  <si>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</si>
  <si>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</si>
  <si>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</si>
  <si>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</si>
  <si>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</si>
  <si>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</si>
  <si>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</si>
  <si>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</si>
  <si>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</si>
  <si>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</si>
  <si>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</si>
  <si>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</si>
  <si>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</si>
  <si>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</si>
  <si>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</si>
  <si>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</si>
  <si>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</si>
  <si>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</si>
  <si>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</si>
  <si>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</si>
  <si>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</si>
  <si>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</si>
  <si>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</si>
  <si>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</si>
  <si>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</si>
  <si>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</si>
  <si>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</si>
  <si>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</si>
  <si>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</si>
  <si>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</si>
  <si>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</si>
  <si>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</si>
  <si>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</si>
  <si>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</si>
  <si>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</si>
  <si>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</si>
  <si>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</si>
  <si>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</si>
  <si>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</si>
  <si>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</si>
  <si>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</si>
  <si>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</si>
  <si>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</si>
  <si>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</si>
  <si>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</si>
  <si>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</si>
  <si>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</si>
  <si>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</si>
  <si>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</si>
  <si>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</si>
  <si>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</si>
  <si>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</si>
  <si>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</si>
  <si>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</si>
  <si>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</si>
  <si>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</si>
  <si>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</si>
  <si>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</si>
  <si>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</si>
  <si>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</si>
  <si>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</si>
  <si>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</si>
  <si>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</si>
  <si>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</si>
  <si>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</si>
  <si>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</si>
  <si>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</si>
  <si>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</si>
  <si>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</si>
  <si>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</si>
  <si>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</si>
  <si>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</si>
  <si>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</si>
  <si>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</si>
  <si>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</si>
  <si>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</si>
  <si>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</si>
  <si>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</si>
  <si>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</si>
  <si>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</si>
  <si>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</si>
  <si>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</si>
  <si>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</si>
  <si>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</si>
  <si>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</si>
  <si>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</si>
  <si>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</si>
  <si>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</si>
  <si>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</si>
  <si>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</si>
  <si>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</si>
  <si>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</si>
  <si>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</si>
  <si>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</si>
  <si>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</si>
  <si>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</si>
  <si>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</si>
  <si>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</si>
  <si>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</si>
  <si>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</si>
  <si>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</si>
  <si>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</si>
  <si>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</si>
  <si>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</si>
  <si>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</si>
  <si>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</si>
  <si>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</si>
  <si>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</si>
  <si>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</si>
  <si>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</si>
  <si>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</si>
  <si>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</si>
  <si>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</si>
  <si>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</si>
  <si>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</si>
  <si>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</si>
  <si>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</si>
  <si>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</si>
  <si>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</si>
  <si>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</si>
  <si>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</si>
  <si>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</si>
  <si>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</si>
  <si>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</si>
  <si>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</si>
  <si>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</si>
  <si>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</si>
  <si>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</si>
  <si>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</si>
  <si>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</si>
  <si>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</si>
  <si>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</si>
  <si>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</si>
  <si>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</si>
  <si>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</si>
  <si>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</si>
  <si>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</si>
  <si>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</si>
  <si>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</si>
  <si>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</si>
  <si>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</si>
  <si>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</si>
  <si>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</si>
  <si>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</si>
  <si>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</si>
  <si>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</si>
  <si>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</si>
  <si>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</si>
  <si>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</si>
  <si>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</si>
  <si>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</si>
  <si>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</si>
  <si>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</si>
  <si>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</si>
  <si>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</si>
  <si>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</si>
  <si>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</si>
  <si>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</si>
  <si>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</si>
  <si>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</si>
  <si>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</si>
  <si>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</si>
  <si>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</si>
  <si>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</si>
  <si>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</si>
  <si>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</si>
  <si>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</si>
  <si>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</si>
  <si>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</si>
  <si>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</si>
  <si>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</si>
  <si>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</si>
  <si>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</si>
  <si>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</si>
  <si>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</si>
  <si>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</si>
  <si>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</si>
  <si>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</si>
  <si>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</si>
  <si>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</si>
  <si>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</si>
  <si>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</si>
  <si>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</si>
  <si>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</si>
  <si>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</si>
  <si>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</si>
  <si>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</si>
  <si>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</si>
  <si>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</si>
  <si>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</si>
  <si>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</si>
  <si>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</si>
  <si>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</si>
  <si>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</si>
  <si>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</si>
  <si>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</si>
  <si>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</si>
  <si>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</si>
  <si>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</si>
  <si>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</si>
  <si>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</si>
  <si>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</si>
  <si>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</si>
  <si>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</si>
  <si>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</si>
  <si>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</si>
  <si>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</si>
  <si>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</si>
  <si>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</si>
  <si>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</si>
  <si>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</si>
  <si>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</si>
  <si>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</si>
  <si>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</si>
  <si>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</si>
  <si>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</si>
  <si>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</si>
  <si>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</si>
  <si>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</si>
  <si>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</si>
  <si>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</si>
  <si>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</si>
  <si>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</si>
  <si>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</si>
  <si>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</si>
  <si>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</si>
  <si>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</si>
  <si>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</si>
  <si>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</si>
  <si>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</si>
  <si>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</si>
  <si>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</si>
  <si>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</si>
  <si>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</si>
  <si>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</si>
  <si>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</si>
  <si>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</si>
  <si>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</si>
  <si>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</si>
  <si>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</si>
  <si>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</si>
  <si>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</si>
  <si>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</si>
  <si>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</si>
  <si>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</si>
  <si>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</si>
  <si>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</si>
  <si>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</si>
  <si>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</si>
  <si>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</si>
  <si>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</si>
  <si>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</si>
  <si>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</si>
  <si>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</si>
  <si>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</si>
  <si>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</si>
  <si>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</si>
  <si>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</si>
  <si>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</si>
  <si>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</si>
  <si>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</si>
  <si>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</si>
  <si>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</si>
  <si>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</si>
  <si>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</si>
  <si>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</si>
  <si>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</si>
  <si>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</si>
  <si>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</si>
  <si>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</si>
  <si>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</si>
  <si>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</si>
  <si>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</si>
  <si>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</si>
  <si>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</si>
  <si>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</si>
  <si>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</si>
  <si>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</si>
  <si>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</si>
  <si>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</si>
  <si>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</si>
  <si>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</si>
  <si>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</si>
  <si>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</si>
  <si>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</si>
  <si>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</si>
  <si>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</si>
  <si>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</si>
  <si>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</si>
  <si>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</si>
  <si>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</si>
  <si>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</si>
  <si>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</si>
  <si>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</si>
  <si>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</si>
  <si>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</si>
  <si>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</si>
  <si>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</si>
  <si>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</si>
  <si>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</si>
  <si>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</si>
  <si>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</si>
  <si>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</si>
  <si>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</si>
  <si>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</si>
  <si>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</si>
  <si>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</si>
  <si>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</si>
  <si>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</si>
  <si>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</si>
  <si>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</si>
  <si>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</si>
  <si>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</si>
  <si>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</si>
  <si>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</si>
  <si>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</si>
  <si>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</si>
  <si>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</si>
  <si>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</si>
  <si>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</si>
  <si>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</si>
  <si>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</si>
  <si>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</si>
  <si>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</si>
  <si>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</si>
  <si>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</si>
  <si>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</si>
  <si>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</si>
  <si>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</si>
  <si>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</si>
  <si>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</si>
  <si>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</si>
  <si>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</si>
  <si>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</si>
  <si>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</si>
  <si>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</si>
  <si>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</si>
  <si>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</si>
  <si>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</si>
  <si>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</si>
  <si>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</si>
  <si>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</si>
  <si>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</si>
  <si>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</si>
  <si>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</si>
  <si>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</si>
  <si>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</si>
  <si>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</si>
  <si>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</si>
  <si>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</si>
  <si>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</si>
  <si>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</si>
  <si>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</si>
  <si>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</si>
  <si>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</si>
  <si>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</si>
  <si>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</si>
  <si>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</si>
  <si>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</si>
  <si>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</si>
  <si>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</si>
  <si>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</si>
  <si>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</si>
  <si>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</si>
  <si>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</si>
  <si>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</si>
  <si>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</si>
  <si>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</si>
  <si>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</si>
  <si>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</si>
  <si>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</si>
  <si>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</si>
  <si>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</si>
  <si>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</si>
  <si>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</si>
  <si>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</si>
  <si>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</si>
  <si>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</si>
  <si>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</si>
  <si>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</si>
  <si>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</si>
  <si>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</si>
  <si>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</si>
  <si>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</si>
  <si>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</si>
  <si>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</si>
  <si>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</si>
  <si>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</si>
  <si>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</si>
  <si>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</si>
  <si>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</si>
  <si>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</si>
  <si>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</si>
  <si>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</si>
  <si>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</si>
  <si>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</si>
  <si>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</si>
  <si>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</si>
  <si>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</si>
  <si>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</si>
  <si>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</si>
  <si>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</si>
  <si>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</si>
  <si>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</si>
  <si>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</si>
  <si>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</si>
  <si>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</si>
  <si>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</si>
  <si>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</si>
  <si>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</si>
  <si>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</si>
  <si>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</si>
  <si>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</si>
  <si>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</si>
  <si>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</si>
  <si>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</si>
  <si>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</si>
  <si>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</si>
  <si>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</si>
  <si>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</si>
  <si>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</si>
  <si>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</si>
  <si>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</si>
  <si>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</si>
  <si>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</si>
  <si>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</si>
  <si>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</si>
  <si>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</si>
  <si>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</si>
  <si>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</si>
  <si>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</si>
  <si>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</si>
  <si>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</si>
  <si>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</si>
  <si>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</si>
  <si>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</si>
  <si>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</si>
  <si>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</si>
  <si>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</si>
  <si>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</si>
  <si>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</si>
  <si>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</si>
  <si>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</si>
  <si>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</si>
  <si>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</si>
  <si>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</si>
  <si>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</si>
  <si>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</si>
  <si>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</si>
  <si>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</si>
  <si>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</si>
  <si>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</si>
  <si>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</si>
  <si>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</si>
  <si>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</si>
  <si>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</si>
  <si>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</si>
  <si>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</si>
  <si>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</si>
  <si>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</si>
  <si>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</si>
  <si>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</si>
  <si>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</si>
  <si>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</si>
  <si>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</si>
  <si>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</si>
  <si>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</si>
  <si>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</si>
  <si>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</si>
  <si>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</si>
  <si>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</si>
  <si>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</si>
  <si>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</si>
  <si>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</si>
  <si>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</si>
  <si>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</si>
  <si>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</si>
  <si>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</si>
  <si>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</si>
  <si>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</si>
  <si>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</si>
  <si>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</si>
  <si>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</si>
  <si>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</si>
  <si>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</si>
  <si>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</si>
  <si>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</si>
  <si>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</si>
  <si>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</si>
  <si>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</si>
  <si>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</si>
  <si>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</si>
  <si>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</si>
  <si>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</si>
  <si>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</si>
  <si>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</si>
  <si>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</si>
  <si>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</si>
  <si>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</si>
  <si>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</si>
  <si>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</si>
  <si>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</si>
  <si>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</si>
  <si>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</si>
  <si>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</si>
  <si>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</si>
  <si>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</si>
  <si>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</si>
  <si>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</si>
  <si>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</si>
  <si>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</si>
  <si>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</si>
  <si>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</si>
  <si>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</si>
  <si>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</si>
  <si>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</si>
  <si>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</si>
  <si>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</si>
  <si>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</si>
  <si>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</si>
  <si>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</si>
  <si>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</si>
  <si>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</si>
  <si>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</si>
  <si>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</si>
  <si>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</si>
  <si>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</si>
  <si>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</si>
  <si>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</si>
  <si>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</si>
  <si>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</si>
  <si>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</si>
  <si>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</si>
  <si>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</si>
  <si>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</si>
  <si>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</si>
  <si>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</si>
  <si>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</si>
  <si>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</si>
  <si>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</si>
  <si>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</si>
  <si>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</si>
  <si>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</si>
  <si>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</si>
  <si>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</si>
  <si>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</si>
  <si>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</si>
  <si>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</si>
  <si>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</si>
  <si>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</si>
  <si>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</si>
  <si>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</si>
  <si>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</si>
  <si>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</si>
  <si>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</si>
  <si>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</si>
  <si>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</si>
  <si>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</si>
  <si>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</si>
  <si>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</si>
  <si>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</si>
  <si>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</si>
  <si>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</si>
  <si>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</si>
  <si>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</si>
  <si>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</si>
  <si>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</si>
  <si>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</si>
  <si>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</si>
  <si>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</si>
  <si>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</si>
  <si>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</si>
  <si>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</si>
  <si>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</si>
  <si>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</si>
  <si>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</si>
  <si>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</si>
  <si>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</si>
  <si>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</si>
  <si>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</si>
  <si>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</si>
  <si>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</si>
  <si>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</si>
  <si>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</si>
  <si>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</si>
  <si>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</si>
  <si>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</si>
  <si>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</si>
  <si>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</si>
  <si>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</si>
  <si>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</si>
  <si>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</si>
  <si>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</si>
  <si>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</si>
  <si>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</si>
  <si>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</si>
  <si>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</si>
  <si>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</si>
  <si>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</si>
  <si>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</si>
  <si>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</si>
  <si>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</si>
  <si>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</si>
  <si>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</si>
  <si>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</si>
  <si>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</si>
  <si>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</si>
  <si>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</si>
  <si>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</si>
  <si>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</si>
  <si>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</si>
  <si>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</si>
  <si>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</si>
  <si>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</si>
  <si>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</si>
  <si>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</si>
  <si>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</si>
  <si>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</si>
  <si>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</si>
  <si>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</si>
  <si>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</si>
  <si>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</si>
  <si>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</si>
  <si>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</si>
  <si>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</si>
  <si>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</si>
  <si>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</si>
  <si>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</si>
  <si>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</si>
  <si>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</si>
  <si>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</si>
  <si>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</si>
  <si>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</si>
  <si>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</si>
  <si>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</si>
  <si>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</si>
  <si>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</si>
  <si>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</si>
  <si>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</si>
  <si>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</si>
  <si>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</si>
  <si>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</si>
  <si>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</si>
  <si>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</si>
  <si>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</si>
  <si>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</si>
  <si>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</si>
  <si>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</si>
  <si>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</si>
  <si>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</si>
  <si>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</si>
  <si>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</si>
  <si>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</si>
  <si>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</si>
  <si>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</si>
  <si>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</si>
  <si>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</si>
  <si>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</si>
  <si>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</si>
  <si>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</si>
  <si>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</si>
  <si>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</si>
  <si>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</si>
  <si>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</si>
  <si>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</si>
  <si>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</si>
  <si>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</si>
  <si>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</si>
  <si>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</si>
  <si>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</si>
  <si>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</si>
  <si>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</si>
  <si>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</si>
  <si>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</si>
  <si>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</si>
  <si>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</si>
  <si>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</si>
  <si>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</si>
  <si>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</si>
  <si>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</si>
  <si>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</si>
  <si>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</si>
  <si>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</si>
  <si>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</si>
  <si>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</si>
  <si>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</si>
  <si>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</si>
  <si>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</si>
  <si>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</si>
  <si>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</si>
  <si>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</si>
  <si>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</si>
  <si>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</si>
  <si>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</si>
  <si>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</si>
  <si>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</si>
  <si>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</si>
  <si>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</si>
  <si>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</si>
  <si>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</si>
  <si>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</si>
  <si>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</si>
  <si>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</si>
  <si>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</si>
  <si>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</si>
  <si>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</si>
  <si>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</si>
  <si>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</si>
  <si>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</si>
  <si>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</si>
  <si>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</si>
  <si>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</si>
  <si>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</si>
  <si>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</si>
  <si>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</si>
  <si>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</si>
  <si>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</si>
  <si>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</si>
  <si>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</si>
  <si>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</si>
  <si>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</si>
  <si>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</si>
  <si>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</si>
  <si>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</si>
  <si>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</si>
  <si>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</si>
  <si>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</si>
  <si>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</si>
  <si>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</si>
  <si>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</si>
  <si>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</si>
  <si>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</si>
  <si>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</si>
  <si>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</si>
  <si>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</si>
  <si>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</si>
  <si>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</si>
  <si>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</si>
  <si>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</si>
  <si>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</si>
  <si>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</si>
  <si>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</si>
  <si>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</si>
  <si>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</si>
  <si>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</si>
  <si>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</si>
  <si>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</si>
  <si>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</si>
  <si>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</si>
  <si>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</si>
  <si>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</si>
  <si>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</si>
  <si>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</si>
  <si>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</si>
  <si>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</si>
  <si>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</si>
  <si>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</si>
  <si>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</si>
  <si>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</si>
  <si>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</si>
  <si>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</si>
  <si>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</si>
  <si>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</si>
  <si>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</si>
  <si>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</si>
  <si>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</si>
  <si>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</si>
  <si>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</si>
  <si>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</si>
  <si>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</si>
  <si>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</si>
  <si>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</si>
  <si>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</si>
  <si>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</si>
  <si>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</si>
  <si>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</si>
  <si>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</si>
  <si>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</si>
  <si>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</si>
  <si>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</si>
  <si>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</si>
  <si>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</si>
  <si>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</si>
  <si>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</si>
  <si>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</si>
  <si>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</si>
  <si>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</si>
  <si>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</si>
  <si>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</si>
  <si>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</si>
  <si>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</si>
  <si>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</si>
  <si>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</si>
  <si>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</si>
  <si>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</si>
  <si>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</si>
  <si>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</si>
  <si>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</si>
  <si>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</si>
  <si>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</si>
  <si>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</si>
  <si>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</si>
  <si>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</si>
  <si>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</si>
  <si>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</si>
  <si>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</si>
  <si>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</si>
  <si>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</si>
  <si>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</si>
  <si>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</si>
  <si>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</si>
  <si>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</si>
  <si>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</si>
  <si>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</si>
  <si>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</si>
  <si>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</si>
  <si>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</si>
  <si>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</si>
  <si>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</si>
  <si>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</si>
  <si>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</si>
  <si>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</si>
  <si>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</si>
  <si>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</si>
  <si>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</si>
  <si>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</si>
  <si>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</si>
  <si>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</si>
  <si>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</si>
  <si>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</si>
  <si>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</si>
  <si>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</si>
  <si>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</si>
  <si>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</si>
  <si>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</si>
  <si>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</si>
  <si>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</si>
  <si>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</si>
  <si>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</si>
  <si>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</si>
  <si>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</si>
  <si>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</si>
  <si>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</si>
  <si>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</si>
  <si>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</si>
  <si>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</si>
  <si>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</si>
  <si>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</si>
  <si>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</si>
  <si>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</si>
  <si>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</si>
  <si>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</si>
  <si>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</si>
  <si>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</si>
  <si>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</si>
  <si>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</si>
  <si>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</si>
  <si>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</si>
  <si>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</si>
  <si>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</si>
  <si>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</si>
  <si>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</si>
  <si>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</si>
  <si>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</si>
  <si>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</si>
  <si>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</si>
  <si>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</si>
  <si>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</si>
  <si>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</si>
  <si>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</si>
  <si>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</si>
  <si>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</si>
  <si>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</si>
  <si>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</si>
  <si>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</si>
  <si>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</si>
  <si>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</si>
  <si>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</si>
  <si>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</si>
  <si>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</si>
  <si>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</si>
  <si>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</si>
  <si>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</si>
  <si>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</si>
  <si>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</si>
  <si>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</si>
  <si>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</si>
  <si>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</si>
  <si>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</si>
  <si>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</si>
  <si>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</si>
  <si>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</si>
  <si>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</si>
  <si>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</si>
  <si>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</si>
  <si>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</si>
  <si>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</si>
  <si>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</si>
  <si>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</si>
  <si>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</si>
  <si>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</si>
  <si>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</si>
  <si>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</si>
  <si>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</si>
  <si>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</si>
  <si>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</si>
  <si>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</si>
  <si>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</si>
  <si>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</si>
  <si>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</si>
  <si>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</si>
  <si>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</si>
  <si>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</si>
  <si>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</si>
  <si>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</si>
  <si>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</si>
  <si>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</si>
  <si>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</si>
  <si>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</si>
  <si>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</si>
  <si>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</si>
  <si>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</si>
  <si>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</si>
  <si>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</si>
  <si>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</si>
  <si>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</si>
  <si>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</si>
  <si>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</si>
  <si>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</si>
  <si>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</si>
  <si>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</si>
  <si>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</si>
  <si>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</si>
  <si>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</si>
  <si>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</si>
  <si>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</si>
  <si>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</si>
  <si>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</si>
  <si>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</si>
  <si>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</si>
  <si>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</si>
  <si>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</si>
  <si>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</si>
  <si>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</si>
  <si>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</si>
  <si>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</si>
  <si>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</si>
  <si>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</si>
  <si>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</si>
  <si>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</si>
  <si>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</si>
  <si>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</si>
  <si>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</si>
  <si>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</si>
  <si>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</si>
  <si>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</si>
  <si>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</si>
  <si>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</si>
  <si>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</si>
  <si>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</si>
  <si>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</si>
  <si>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</si>
  <si>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</si>
  <si>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</si>
  <si>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</si>
  <si>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</si>
  <si>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</si>
  <si>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</si>
  <si>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</si>
  <si>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</si>
  <si>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</si>
  <si>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</si>
  <si>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</si>
  <si>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</si>
  <si>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</si>
  <si>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</si>
  <si>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</si>
  <si>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</si>
  <si>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</si>
  <si>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</si>
  <si>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</si>
  <si>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</si>
  <si>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</si>
  <si>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</si>
  <si>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</si>
  <si>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</si>
  <si>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</si>
  <si>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</si>
  <si>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</si>
  <si>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</si>
  <si>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</si>
  <si>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</si>
  <si>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</si>
  <si>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</si>
  <si>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</si>
  <si>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</si>
  <si>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</si>
  <si>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</si>
  <si>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</si>
  <si>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</si>
  <si>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</si>
  <si>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</si>
  <si>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</si>
  <si>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</si>
  <si>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</si>
  <si>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</si>
  <si>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</si>
  <si>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</si>
  <si>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</si>
  <si>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</si>
  <si>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</si>
  <si>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</si>
  <si>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</si>
  <si>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</si>
  <si>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</si>
  <si>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</si>
  <si>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</si>
  <si>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</si>
  <si>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</si>
  <si>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</si>
  <si>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</si>
  <si>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</si>
  <si>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</si>
  <si>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</si>
  <si>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</si>
  <si>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</si>
  <si>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</si>
  <si>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</si>
  <si>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</si>
  <si>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</si>
  <si>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</si>
  <si>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</si>
  <si>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</si>
  <si>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</si>
  <si>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</si>
  <si>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</si>
  <si>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</si>
  <si>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</si>
  <si>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</si>
  <si>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</si>
  <si>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</si>
  <si>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</si>
  <si>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</si>
  <si>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</si>
  <si>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</si>
  <si>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</si>
  <si>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</si>
  <si>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</si>
  <si>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</si>
  <si>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</si>
  <si>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</si>
  <si>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</si>
  <si>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</si>
  <si>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</si>
  <si>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</si>
  <si>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</si>
  <si>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</si>
  <si>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</si>
  <si>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</si>
  <si>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</si>
  <si>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</si>
  <si>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</si>
  <si>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</si>
  <si>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</si>
  <si>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</si>
  <si>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</si>
  <si>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</si>
  <si>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</si>
  <si>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</si>
  <si>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</si>
  <si>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</si>
  <si>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</si>
  <si>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</si>
  <si>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</si>
  <si>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</si>
  <si>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</si>
  <si>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</si>
  <si>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</si>
  <si>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</si>
  <si>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</si>
  <si>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</si>
  <si>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</si>
  <si>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</si>
  <si>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</si>
  <si>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</si>
  <si>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</si>
  <si>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</si>
  <si>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</si>
  <si>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</si>
  <si>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</si>
  <si>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</si>
  <si>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</si>
  <si>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</si>
  <si>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</si>
  <si>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</si>
  <si>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</si>
  <si>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</si>
  <si>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</si>
  <si>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</si>
  <si>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</si>
  <si>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</si>
  <si>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</si>
  <si>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</si>
  <si>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</si>
  <si>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</si>
  <si>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</si>
  <si>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</si>
  <si>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</si>
  <si>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</si>
  <si>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</si>
  <si>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</si>
  <si>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</si>
  <si>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</si>
  <si>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</si>
  <si>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</si>
  <si>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</si>
  <si>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</si>
  <si>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</si>
  <si>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</si>
  <si>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</si>
  <si>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</si>
  <si>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</si>
  <si>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</si>
  <si>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</si>
  <si>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</si>
  <si>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</si>
  <si>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</si>
  <si>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</si>
  <si>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</si>
  <si>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</si>
  <si>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</si>
  <si>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</si>
  <si>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</si>
  <si>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</si>
  <si>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</si>
  <si>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</si>
  <si>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</si>
  <si>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</si>
  <si>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</si>
  <si>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</si>
  <si>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</si>
  <si>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</si>
  <si>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</si>
  <si>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</si>
  <si>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</si>
  <si>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</si>
  <si>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</si>
  <si>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</si>
  <si>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</si>
  <si>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</si>
  <si>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</si>
  <si>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</si>
  <si>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</si>
  <si>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</si>
  <si>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</si>
  <si>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</si>
  <si>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</si>
  <si>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</si>
  <si>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</si>
  <si>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</si>
  <si>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</si>
  <si>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</si>
  <si>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</si>
  <si>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</si>
  <si>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</si>
  <si>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</si>
  <si>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</si>
  <si>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</si>
  <si>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</si>
  <si>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</si>
  <si>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</si>
  <si>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</si>
  <si>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</si>
  <si>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</si>
  <si>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</si>
  <si>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</si>
  <si>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</si>
  <si>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</si>
  <si>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</si>
  <si>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</si>
  <si>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</si>
  <si>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</si>
  <si>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</si>
  <si>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</si>
  <si>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</si>
  <si>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</si>
  <si>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</si>
  <si>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</si>
  <si>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</si>
  <si>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</si>
  <si>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</si>
  <si>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</si>
  <si>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</si>
  <si>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</si>
  <si>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</si>
  <si>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</si>
  <si>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</si>
  <si>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</si>
  <si>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</si>
  <si>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</si>
  <si>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</si>
  <si>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</si>
  <si>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</si>
  <si>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</si>
  <si>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</si>
  <si>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</si>
  <si>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</si>
  <si>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</si>
  <si>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</si>
  <si>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</si>
  <si>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</si>
  <si>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</si>
  <si>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</si>
  <si>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</si>
  <si>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</si>
  <si>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</si>
  <si>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</si>
  <si>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</si>
  <si>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</si>
  <si>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</si>
  <si>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</si>
  <si>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</si>
  <si>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</si>
  <si>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</si>
  <si>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</si>
  <si>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</si>
  <si>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</si>
  <si>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</si>
  <si>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</si>
  <si>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</si>
  <si>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</si>
  <si>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</si>
  <si>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</si>
  <si>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</si>
  <si>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</si>
  <si>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</si>
  <si>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</si>
  <si>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</si>
  <si>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</si>
  <si>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</si>
  <si>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</si>
  <si>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</si>
  <si>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</si>
  <si>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</si>
  <si>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</si>
  <si>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</si>
  <si>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</si>
  <si>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</si>
  <si>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</si>
  <si>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</si>
  <si>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</si>
  <si>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</si>
  <si>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</si>
  <si>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</si>
  <si>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</si>
  <si>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</si>
  <si>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</si>
  <si>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</si>
  <si>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</si>
  <si>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</si>
  <si>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</si>
  <si>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</si>
  <si>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</si>
  <si>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</si>
  <si>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</si>
  <si>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</si>
  <si>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</si>
  <si>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</si>
  <si>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</si>
  <si>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</si>
  <si>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</si>
  <si>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</si>
  <si>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</si>
  <si>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</si>
  <si>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</si>
  <si>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</si>
  <si>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</si>
  <si>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</si>
  <si>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</si>
  <si>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</si>
  <si>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</si>
  <si>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</si>
  <si>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</si>
  <si>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</si>
  <si>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</si>
  <si>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</si>
  <si>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</si>
  <si>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</si>
  <si>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</si>
  <si>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</si>
  <si>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</si>
  <si>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</si>
  <si>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</si>
  <si>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</si>
  <si>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</si>
  <si>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</si>
  <si>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</si>
  <si>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</si>
  <si>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</si>
  <si>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</si>
  <si>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</si>
  <si>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</si>
  <si>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</si>
  <si>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</si>
  <si>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</si>
  <si>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</si>
  <si>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</si>
  <si>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</si>
  <si>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</si>
  <si>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</si>
  <si>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</si>
  <si>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</si>
  <si>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</si>
  <si>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</si>
  <si>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</si>
  <si>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</si>
  <si>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</si>
  <si>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</si>
  <si>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</si>
  <si>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</si>
  <si>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</si>
  <si>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</si>
  <si>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</si>
  <si>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</si>
  <si>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</si>
  <si>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</si>
  <si>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</si>
  <si>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</si>
  <si>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</si>
  <si>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</si>
  <si>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</si>
  <si>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</si>
  <si>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</si>
  <si>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</si>
  <si>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</si>
  <si>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</si>
  <si>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</si>
  <si>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</si>
  <si>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</si>
  <si>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</si>
  <si>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</si>
  <si>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</si>
  <si>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</si>
  <si>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</si>
  <si>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</si>
  <si>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</si>
  <si>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</si>
  <si>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</si>
  <si>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</si>
  <si>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</si>
  <si>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</si>
  <si>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</si>
  <si>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</si>
  <si>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</si>
  <si>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</si>
  <si>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</si>
  <si>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</si>
  <si>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</si>
  <si>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</si>
  <si>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</si>
  <si>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</si>
  <si>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</si>
  <si>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</si>
  <si>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</si>
  <si>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</si>
  <si>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</si>
  <si>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</si>
  <si>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</si>
  <si>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</si>
  <si>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</si>
  <si>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</si>
  <si>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</si>
  <si>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</si>
  <si>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</si>
  <si>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</si>
  <si>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</si>
  <si>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</si>
  <si>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</si>
  <si>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</si>
  <si>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</si>
  <si>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</si>
  <si>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</si>
  <si>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</si>
  <si>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</si>
  <si>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</si>
  <si>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</si>
  <si>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</si>
  <si>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</si>
  <si>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</si>
  <si>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</si>
  <si>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</si>
  <si>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</si>
  <si>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</si>
  <si>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</si>
  <si>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</si>
  <si>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</si>
  <si>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</si>
  <si>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</si>
  <si>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</si>
  <si>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</si>
  <si>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</si>
  <si>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</si>
  <si>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</si>
  <si>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</si>
  <si>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</si>
  <si>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</si>
  <si>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</si>
  <si>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</si>
  <si>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</si>
  <si>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</si>
  <si>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</si>
  <si>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</si>
  <si>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</si>
  <si>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</si>
  <si>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</si>
  <si>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</si>
  <si>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</si>
  <si>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</si>
  <si>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</si>
  <si>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</si>
  <si>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</si>
  <si>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</si>
  <si>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</si>
  <si>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</si>
  <si>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</si>
  <si>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</si>
  <si>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</si>
  <si>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</si>
  <si>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</si>
  <si>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</si>
  <si>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</si>
  <si>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</si>
  <si>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</si>
  <si>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</si>
  <si>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</si>
  <si>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</si>
  <si>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</si>
  <si>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</si>
  <si>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</si>
  <si>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</si>
  <si>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</si>
  <si>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</si>
  <si>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</si>
  <si>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</si>
  <si>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</si>
  <si>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</si>
  <si>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</si>
  <si>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</si>
  <si>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</si>
  <si>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</si>
  <si>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</si>
  <si>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</si>
  <si>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</si>
  <si>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</si>
  <si>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</si>
  <si>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</si>
  <si>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</si>
  <si>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</si>
  <si>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</si>
  <si>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</si>
  <si>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</si>
  <si>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</si>
  <si>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</si>
  <si>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</si>
  <si>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</si>
  <si>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</si>
  <si>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</si>
  <si>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</si>
  <si>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</si>
  <si>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</si>
  <si>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</si>
  <si>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</si>
  <si>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</si>
  <si>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</si>
  <si>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</si>
  <si>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</si>
  <si>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</si>
  <si>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</si>
  <si>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</si>
  <si>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</si>
  <si>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</si>
  <si>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</si>
  <si>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</si>
  <si>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</si>
  <si>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</si>
  <si>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</si>
  <si>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</si>
  <si>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</si>
  <si>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</si>
  <si>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</si>
  <si>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</si>
  <si>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</si>
  <si>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</si>
  <si>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</si>
  <si>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</si>
  <si>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</si>
  <si>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</si>
  <si>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</si>
  <si>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</si>
  <si>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</si>
  <si>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</si>
  <si>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</si>
  <si>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</si>
  <si>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</si>
  <si>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</si>
  <si>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</si>
  <si>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</si>
  <si>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</si>
  <si>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</si>
  <si>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</si>
  <si>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</si>
  <si>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</si>
  <si>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</si>
  <si>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</si>
  <si>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</si>
  <si>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</si>
  <si>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</si>
  <si>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</si>
  <si>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</si>
  <si>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</si>
  <si>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</si>
  <si>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</si>
  <si>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</si>
  <si>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</si>
  <si>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</si>
  <si>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</si>
  <si>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</si>
  <si>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</si>
  <si>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</si>
  <si>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</si>
  <si>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</si>
  <si>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</si>
  <si>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</si>
  <si>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</si>
  <si>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</si>
  <si>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</si>
  <si>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</si>
  <si>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</si>
  <si>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</si>
  <si>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</si>
  <si>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</si>
  <si>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</si>
  <si>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</si>
  <si>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</si>
  <si>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</si>
  <si>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</si>
  <si>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</si>
  <si>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</si>
  <si>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</si>
  <si>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</si>
  <si>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</si>
  <si>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</si>
  <si>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</si>
  <si>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</si>
  <si>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</si>
  <si>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</si>
  <si>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</si>
  <si>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</si>
  <si>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</si>
  <si>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</si>
  <si>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</si>
  <si>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</si>
  <si>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</si>
  <si>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</si>
  <si>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</si>
  <si>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</si>
  <si>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</si>
  <si>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</si>
  <si>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</si>
  <si>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</si>
  <si>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</si>
  <si>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</si>
  <si>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</si>
  <si>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</si>
  <si>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</si>
  <si>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</si>
  <si>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</si>
  <si>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</si>
  <si>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</si>
  <si>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</si>
  <si>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</si>
  <si>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</si>
  <si>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</si>
  <si>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</si>
  <si>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</si>
  <si>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</si>
  <si>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</si>
  <si>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</si>
  <si>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</si>
  <si>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</si>
  <si>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</si>
  <si>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</si>
  <si>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</si>
  <si>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</si>
  <si>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</si>
  <si>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</si>
  <si>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</si>
  <si>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</si>
  <si>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</si>
  <si>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</si>
  <si>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</si>
  <si>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</si>
  <si>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</si>
  <si>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</si>
  <si>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</si>
  <si>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</si>
  <si>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</si>
  <si>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</si>
  <si>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</si>
  <si>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</si>
  <si>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</si>
  <si>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</si>
  <si>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</si>
  <si>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</si>
  <si>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</si>
  <si>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</si>
  <si>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</si>
  <si>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</si>
  <si>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</si>
  <si>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</si>
  <si>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</si>
  <si>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</si>
  <si>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</si>
  <si>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</si>
  <si>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</si>
  <si>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</si>
  <si>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</si>
  <si>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</si>
  <si>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</si>
  <si>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</si>
  <si>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</si>
  <si>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</si>
  <si>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</si>
  <si>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</si>
  <si>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</si>
  <si>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</si>
  <si>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</si>
  <si>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</si>
  <si>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</si>
  <si>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</si>
  <si>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</si>
  <si>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</si>
  <si>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</si>
  <si>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</si>
  <si>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</si>
  <si>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</si>
  <si>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</si>
  <si>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</si>
  <si>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</si>
  <si>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</si>
  <si>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</si>
  <si>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</si>
  <si>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</si>
  <si>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</si>
  <si>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</si>
  <si>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</si>
  <si>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</si>
  <si>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</si>
  <si>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</si>
  <si>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</si>
  <si>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</si>
  <si>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</si>
  <si>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</si>
  <si>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</si>
  <si>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</si>
  <si>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</si>
  <si>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</si>
  <si>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</si>
  <si>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</si>
  <si>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</si>
  <si>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</si>
  <si>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</si>
  <si>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</si>
  <si>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</si>
  <si>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</si>
  <si>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</si>
  <si>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</si>
  <si>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</si>
  <si>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</si>
  <si>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</si>
  <si>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</si>
  <si>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</si>
  <si>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</si>
  <si>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</si>
  <si>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</si>
  <si>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</si>
  <si>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</si>
  <si>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</si>
  <si>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</si>
  <si>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</si>
  <si>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</si>
  <si>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</si>
  <si>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</si>
  <si>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</si>
  <si>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</si>
  <si>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</si>
  <si>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</si>
  <si>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</si>
  <si>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</si>
  <si>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</si>
  <si>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</si>
  <si>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</si>
  <si>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</si>
  <si>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</si>
  <si>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</si>
  <si>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</si>
  <si>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>SERVICIOS DE TRASLADO DE AUTOMOTORES ELEMENTOS MATERIALES PROBATORIOS - EVIDENCIAS FISICAS ACTOS URGENTES, POLICIA JUDICIAL C.T.I.</t>
  </si>
  <si>
    <t>56101700; 56101500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</si>
  <si>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</si>
  <si>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</si>
  <si>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60104907; 39121004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</si>
  <si>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</si>
  <si>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</si>
  <si>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</si>
  <si>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</si>
  <si>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</si>
  <si>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</si>
  <si>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</si>
  <si>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martha.almario@fiscalia.gov.co</t>
  </si>
  <si>
    <t>Diego Alberto Betancourth</t>
  </si>
  <si>
    <t>Fernando Lozano Duán</t>
  </si>
  <si>
    <t>Héctor Antonio García Rinco</t>
  </si>
  <si>
    <t>Julio César Cano Ramírez</t>
  </si>
  <si>
    <t>Alejandro Antonio Gil Buitrago</t>
  </si>
  <si>
    <t>Martha Milena Almario Perdomo</t>
  </si>
  <si>
    <t>José Fernando Tovar Castrillón</t>
  </si>
  <si>
    <t>Sara Lucía Diaz Velasco</t>
  </si>
  <si>
    <t>magda.herrerav@fiscalia.gov.co</t>
  </si>
  <si>
    <t>Magda Patricia Herrera Valencia</t>
  </si>
  <si>
    <t>CONTRATAR EN ARRENDAMIENTO EL INMUEBLE PARA EL FUNCIONAMIENTO DE LAS DEPENDENCIAS DE LA FISCALIA GENERAL DE LA NACION REGIONAL EJE CAFETERO, EN EL MUNICIPIO DE CIRCASIA QUINDIO</t>
  </si>
  <si>
    <t>15101506; 15101505</t>
  </si>
  <si>
    <t>SERVICIO DE SUMINISTRO DE COMBUSTIBLE GASOLINA TIPO CORRIENTE Y ACPM, PARA EL PARQUE AUTOMOTOR Y OTROS EQUIPOS, DE LA FISCALIA GENERAL DE LA NACION REGIONAL EJE CAFETERO</t>
  </si>
  <si>
    <t>ARRENDAMIENTO INMUEBLE SEDE AGUADAS CALDAS Carrera 3ª No. 15 - 14 NUEVA SEDE</t>
  </si>
  <si>
    <t>ARRENDAMIENTO INMUEBLE SEDE SAMANA CALDAS Calle 6 Nº 10-21 NUEVA SEDE</t>
  </si>
  <si>
    <t>SERVICIO DE MANTENIMIENTO PREVENTIVO Y CORRECTIVO DE UN ASCENSOR  MARCA ELEVACON LIFT, UBICADO EN LA CIUDAD DE ARMENIA QUINDIO, EN LA CARRERA 15 NO. 14-50; UN ELEVADOR EN MONTENEGRO QUINDIO; UNA SILLA DE TRANSPORTE DE PRM EN MANIZALES CALDAS.</t>
  </si>
  <si>
    <t>72101511; 40101701</t>
  </si>
  <si>
    <t>SERVICIO DE MANTENIMIENTO, MONTAJE Y/O DESMONTAJE DE AIRES ACONDICIONADOS Y/O CALEFACCIONES, EN LOS INMUEBLES BAJO JURISDICCION DE LA SUBDIRECCION REGIONAL DE APOYO EJE CAFETERO (RISARALDA, CALDAS, QUINDIO Y CHOCO)
ADQUISICION, INSTALACION Y PUESTA EN FUNCIONAMIENTO DE EQUIPOS DE AIRE ACONDICIONADO</t>
  </si>
  <si>
    <t>76122200; 76122300; 76121900; 76121600</t>
  </si>
  <si>
    <t>SERVICIO DE DESTRUCCIÓN DE ELEMENTOS MATERIALES PROBATORIOS Y/O EVIDENCIAS FÍSICAS, MEDIANTE LA RECOLECCIÓN, TRANSPORTE, TRITURACIÓN O INCINERACIÓN Y DISPOSICIÓN FINAL DE RESIDUOS, SEGÚN SEA EL CASO, DE CONFORMIDAD CON LA LEY, PARA LAS DEPENDENCIAS BAJO JURISDICCIÓN DE LA REGIONAL EJE CAFETERO - FISCALÍA GENERAL DE LA NACIÓN, SECCIONALES DE RISARALDA, CALDAS, QUINDÍO Y CHOCÓ.</t>
  </si>
  <si>
    <t>ARRENDAMIENTO INMUEBLE SEDE ANSERMA CALDAS Cra 3 Nº 7-27 NUEVA SEDE</t>
  </si>
  <si>
    <t>ADQUISICION DE ELEMENTOS ERGONOMICOS PARA LOS SERVIDORES DE LA REGIONAL EJE CAFETERO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</si>
  <si>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CHOCO).
MANTENIMIENTO DE COMPUTADORES PORTATILES Y EQUIPOS PERIFERICOS DE LA FISCALIA EN LA REGIONAL EJE CAFETERO (RISARALDA, CALDAS, QUINDIO Y CHOCO)</t>
  </si>
  <si>
    <t>ADQUISICIÓN, INSTALACION Y PUESTA EN FUNCIONAMIENTO DE PLANTAS ELÉCTRICAS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</si>
  <si>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</t>
  </si>
  <si>
    <t xml:space="preserve">SERVICIO DE MANTENIMIENTO PREVENTIVO Y CORRECTIVO Y ACTUALIZACION DEL SOFTWARE Y DISPOSITIVOS, DEL POLIGONO VIRTUAL UBICADO EN LA CIUDAD DE PEREIRA.
</t>
  </si>
  <si>
    <t>75151500; 73152108</t>
  </si>
  <si>
    <t>SERVICIO DE MANTENIMIENTO ELECTRICO PREVENTIVO Y CORRECTIVO A LAS SUBESTACIONES ELECTRICAS, TABLEROS ELECTRICOS Y ACTUALIZACION NORMA RETIE, EN INMUEBLES BAJO JURISDICCION DE LA REGIONAL EJE CAFETERO, DEPARTAMENTOS DE RISARALDA, CALDAS, QUINDIO Y CHOCO</t>
  </si>
  <si>
    <t>ARRENDAMIENTO INMUEBLE SEDE SANTA ROSA DE CABAL RISARALDA Carrera 13 Nº 11-59 NUEVA SEDE</t>
  </si>
  <si>
    <t>78181500</t>
  </si>
  <si>
    <t>SERVICIO DE MANTENIMIENTO PREVENTIVO Y  CORRECTIVO CON  SUMINISTRO DE REPUESTOS NUEVOS ORIGINALES, QUE APLIQUEN PARA CADA TIPO DE VEHÍCULO DE ACUERDO A LA RECOMENDACIÓN DEL FABRICANTE DE CADA UNA DE LAS MARCAS, QUE INTEGRAN LA FLOTA DE VEHÍCULOS BLINDADOS, NO BLINDADOS Y MOTOCICLETAS DEL  PARQUE AUTOMOTOR DE LA SUBDIRECCION REGIONAL DE APOYO EJE CAFETERO DE LA FISCALÍA GENERAL DE LA NACIÓN, DE ACUERDO CON LOS  GRUPOS DETERMINADOS, SECCIONALES DE RISARALDA, CALDAS, QUINDIO Y CHOCO, ASÍ COMO EL SERVICIO DE REVISIÓN TECNICOMECANICA PARA EL MISMO</t>
  </si>
  <si>
    <t xml:space="preserve">76111500; 76111600; 72102900 </t>
  </si>
  <si>
    <t>SERVICIO INTEGRAL DE ASEO Y LIMPIEZA, INCLUIDOS TODOS LOS INSUMOS, MAQUINARIA Y ELEMENTOS NECESARIOS PARA SU ATENCIÓN EN LAS SEDES DE LA FISCALÍA GENERAL DE LA NACIÓN REGIONAL EJE CAFETERO, SECCIONALES DE RISARALDA, CALDAS, QUINDÍO Y CHOCÓ</t>
  </si>
  <si>
    <t xml:space="preserve">92121500; 92121700; 46171600  </t>
  </si>
  <si>
    <t>SERVICIO DE VIGILANCIA Y SEGURIDAD PRIVADA FIJA Y MOVIL, CON MEDIOS TECNOLÓGICOS Y PERSONAL UNIFORMADO CON Y SIN ARMAS, PARA LA ADECUADA PROTECCIÓN, CUSTODIA, AMPARO Y SALVAGUARDA DE LAS PERSONAS QUE LABORAN E INGRESAN A LAS INSTALACIONES, Y LOS BIENES MUEBLES E INMUEBLES DE LA FISCALIA GENERAL DE LA NACIÓN REGIONAL EJE CAFETERO, SECCIONALES DE RISARALDA, CALDAS, QUINDÍO Y CHOCÓ</t>
  </si>
  <si>
    <t>ARRENDAMIENTO INMUEBLE SEDE BELEN DE UMBRIA RISARALDA, Carrera 12 Nº 3-47</t>
  </si>
  <si>
    <t>ARRENDAMIENTO INMUEBLE SEDE ANTENAS COMUNICACIONES C.T.I. RISARALDA, DOSQUEBRADAS, Finca “La Elvira” o “El Silencio”, ubicado en el paraje “La Fría”</t>
  </si>
  <si>
    <t>ARRENDAMIENTO INMUEBLE SEDE LA VIRGINIA RISARALDA Carrera 8 Nº 10-83 La Virginia</t>
  </si>
  <si>
    <t>ARRENDAMIENTO INMUEBLE SEDE PEREIRA INFANCIA Y ADOLESCENCIA Calle 30 Nº 6-42 y 6-52  Inf y Adolescencia</t>
  </si>
  <si>
    <t>ARRENDAMIENTO INMUEBLE SEDE PEREIRA TORRE A Carrera 8 Nº 42 bis y 43 Torre A</t>
  </si>
  <si>
    <t>ARRENDAMIENTO INMUEBLE SEDE PEREIRA TORRE B Carrera 8 entre calles 42 y 42 bis N° 42-38 Torre B</t>
  </si>
  <si>
    <t>ARRENDAMIENTO INMUEBLE SEDE PEREIRA TORRE C Calle 42 Nº 7-09, esquina Torre C</t>
  </si>
  <si>
    <t>ARRENDAMIENTO INMUEBLE SEDE PEREIRA VICAL Calle 39 con carrera 5 Bis Vical</t>
  </si>
  <si>
    <t>ARRENDAMIENTO INMUEBLE SEDE PEREIRA PATIO UNICO Kilómetro 5 viía Pereira - Armenia, mall San Pablo</t>
  </si>
  <si>
    <t>ARRENDAMIENTO INMUEBLE SEDE SANTUARIO RISARALDA Carrera 7 Nº 6-18</t>
  </si>
  <si>
    <t>ARRENDAMIENTO INMUEBLE SEDE ARMENIA QUINDIO CAF Carrera 13 N° 16-26</t>
  </si>
  <si>
    <t>ARRENDAMIENTO INMUEBLE ARMENIA QUINDIO TRECE (13) ESPACIOS PARQUEADERO - PARQ. LA GIRALDA calle 17 N° 12-41</t>
  </si>
  <si>
    <t>ARRENDAMIENTO INMUEBLE SEDE CALARCA QUINDIO Calle 39 N° 23 - 57 Carrera 24 N°. 38 - 58 Of. 201, 301, 302, 401 y 402 Edificio El Café</t>
  </si>
  <si>
    <t>ARRENDAMIENTO INMUEBLE SEDE CALARCA QUINDIO ANTENAS COMUNICACIONES C.T.I. QUINDIO Predio Los Alpes - Vereda El Chagualo</t>
  </si>
  <si>
    <t>ARRENDAMIENTO INMUEBLE CALARCA QUINDIO PARQUEADERO AUTOMOTORES PESADOS Calle 44 N° 20-26 Parqueadero Cruz - Del. Culposos</t>
  </si>
  <si>
    <t>ARRENDAMIENTO INMUEBLE SEDE CIRCASIA QUINDIO Carrera 16 Nº 4-07</t>
  </si>
  <si>
    <t>ARRENDAMIENTO INMUEBLE SEDE CHINCHINA CALDAS Calle 10 N° 6-39/41</t>
  </si>
  <si>
    <t>ARRENDAMIENTO INMUEBLE SEDE LA DORADA CALDAS Carrera 4  N° 16-29</t>
  </si>
  <si>
    <t>ARRENDAMIENTO INMUEBLE SEDE MANIZALES CALDAS PATIO UNICO Villapilar, vía a La Cabaña, Patio Único</t>
  </si>
  <si>
    <t>ARRENDAMIENTO INMUEBLE SEDE MANIZALES CALDAS INURBE Carrera 21 N° 20A-21 - Inurbe</t>
  </si>
  <si>
    <t>ARRENDAMIENTO INMUEBLE SEDE MANZANARES CALDAS Calle 4 N°  4-27</t>
  </si>
  <si>
    <t>ARRENDAMIENTO INMUEBLE SEDE NEIRA CALDAS Carrera 9 N° 7-31 Palacio Municipal</t>
  </si>
  <si>
    <t>ARRENDAMIENTO INMUEBLE SEDE PENSILVANIA CALDAS Carrera 6 N° 4-06 Palacio Municipal</t>
  </si>
  <si>
    <t>ARRENDAMIENTO INMUEBLE SEDE RIOSUCIO CALDAS Calle 10 N° 8-30</t>
  </si>
  <si>
    <t>ARRENDAMIENTO INMUEBLE SEDE SALAMINA CALDAS Calle 10 N° 6-39 Piso 2</t>
  </si>
  <si>
    <t>ARRENDAMIENTO INMUEBLE SEDE SUPIA CALDAS Carrera 7 Nº 24 - 42</t>
  </si>
  <si>
    <t xml:space="preserve">ARRENDAMIENTO INMUEBLE SEDE BAHIA SOLANO CHOCO Calle 1ª entre Carreras 3ª  y   4ª </t>
  </si>
  <si>
    <t>ARRENDAMIENTO INMUEBLE SEDE BAHIA SOLANO CHOCO PATIO UNICO Calle 1ª entre carreras 4ª  y 5a</t>
  </si>
  <si>
    <t>ARRENDAMIENTO INMUEBLE SEDE ISTMINA CHOCO Calle 31 Nº 8-41</t>
  </si>
  <si>
    <t>ARRENDAMIENTO INMUEBLE SEDE QUIBDO CHOCO PATIO UNICO Barrio Cabi – vía Yuto</t>
  </si>
  <si>
    <t>ARRENDAMIENTO INMUEBLE SEDE UNGUIA CHOCO Barrio Centro</t>
  </si>
  <si>
    <t>pedro.moron@fiscalia.gov.co</t>
  </si>
  <si>
    <t>Pedro Enrique Moron Silva</t>
  </si>
  <si>
    <t>Héctor Ivan Nieves Moreno</t>
  </si>
  <si>
    <t>jaime.neira@fiscalia.gov.co</t>
  </si>
  <si>
    <t>Jaime Alberto Neira Lozano</t>
  </si>
  <si>
    <t>emira.lopez@fiscalia.gov.co</t>
  </si>
  <si>
    <t>Emira López Sánchez</t>
  </si>
  <si>
    <t>ARRENDAMIENTO INMUEBLE SEDE DOSQUEBRADAS  RISARALDA, carrera 16 No, 72-45 av Simon Bolivar</t>
  </si>
  <si>
    <t>ARRENDAMIENTO INMUEBLE ARMENIA QUINDIO PATIO UNICOKilómetro 3.0 Vía Armenia-La Tebaida Vereda Santa Ana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</si>
  <si>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</si>
  <si>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Ruth Yadira Mosquera Parra</t>
  </si>
  <si>
    <t>ruthy.mosquera@fiscalia.gov.co</t>
  </si>
  <si>
    <t>46171600; 72151700; 72151701; 72151704</t>
  </si>
  <si>
    <t>ADQUISICIÓN, INSTALACIÓN Y PUESTA EN FUNCIONAMIENTO DE SISTEMA DE CONTROL DE ACCESO BIOMÉTRICO, SEGÚN FICHA TÉCNICA, PARA LAS SALAS DE RECEPCION Y ANALISIS DE COMUNICACIONES DE LA FISCALÍA GENERAL DE LA NACIÓN, EN PEREIRA RISARALDA Y QUIBDÓ CHOCÓ</t>
  </si>
  <si>
    <t xml:space="preserve">Diego Mauricio Cerón Salcedo </t>
  </si>
  <si>
    <t>diego.ceron@fiscalia.gov.co</t>
  </si>
  <si>
    <t>12142000; 12141900; 12142100; 41115700; 72154020</t>
  </si>
  <si>
    <t>PRESTAR EL SERVICIO DE SUMINISTRO E INSTALACIÓN DE RED DE GASES ESPECIALES DEL LABORATORIO DE QUÍMICA DEL C.T.I. SECCIONAL RISARALDA DE LA FISCALIA GENERAL DE LA NACIÓN, A TODO COSTO, INCLUIDOS MATERIALES, HERRAMIENTAS Y MANO DE OBRA, SEGÚN FICHA TÉCNICA</t>
  </si>
  <si>
    <t>Gloria Angélica Ríos Rodríguez</t>
  </si>
  <si>
    <t>gloriaa.rios@fiscalia.gov.co</t>
  </si>
  <si>
    <t>ADQUISICION DE MOBILIARIO PARA OFICINA, PUESTOS DE TRABAJO, SILLAS, SALAS DE REUNION Y ARCHIVADORES, SEGÚN FICHAS TECNICAS, PARA LAS DEPENDENCIAS DE LA FISCALIA GENERAL DE LA NACION BAJO JURISDICCION DE LA REGIONAL EJE CAFETERO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</si>
</sst>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10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  <font>
      <u/>
      <sz val="1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65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49" fontId="4" fillId="0" borderId="1" xfId="26" applyNumberFormat="1" applyBorder="1" applyAlignment="1" applyProtection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/>
    <xf numFmtId="3" fontId="3" fillId="0" borderId="1" xfId="19" applyFont="1" applyBorder="1" applyAlignment="1" applyProtection="1">
      <alignment horizontal="center" vertical="center"/>
    </xf>
    <xf numFmtId="49" fontId="3" fillId="0" borderId="1" xfId="13" applyFont="1" applyBorder="1" applyProtection="1">
      <alignment horizontal="left" vertical="center"/>
    </xf>
    <xf numFmtId="3" fontId="3" fillId="0" borderId="1" xfId="19" applyNumberFormat="1" applyFont="1" applyBorder="1" applyProtection="1">
      <alignment horizontal="right" vertical="center"/>
    </xf>
    <xf numFmtId="0" fontId="3" fillId="0" borderId="1" xfId="19" applyNumberFormat="1" applyFont="1" applyBorder="1" applyProtection="1">
      <alignment horizontal="right" vertical="center"/>
    </xf>
    <xf numFmtId="0" fontId="3" fillId="0" borderId="0" xfId="0" applyFont="1" applyFill="1" applyProtection="1">
      <protection locked="0"/>
    </xf>
    <xf numFmtId="1" fontId="3" fillId="0" borderId="0" xfId="0" applyNumberFormat="1" applyFont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0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0" fontId="5" fillId="7" borderId="1" xfId="0" applyFont="1" applyFill="1" applyBorder="1" applyAlignment="1" applyProtection="1">
      <alignment horizontal="justify" vertical="justify" wrapText="1"/>
      <protection locked="0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justify" vertical="justify"/>
    </xf>
    <xf numFmtId="0" fontId="3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justify" vertical="justify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19" applyFont="1" applyBorder="1" applyAlignment="1" applyProtection="1">
      <alignment horizontal="center" vertical="center"/>
    </xf>
    <xf numFmtId="49" fontId="7" fillId="0" borderId="1" xfId="13" applyFont="1" applyBorder="1" applyProtection="1">
      <alignment horizontal="left" vertical="center"/>
    </xf>
    <xf numFmtId="3" fontId="5" fillId="0" borderId="1" xfId="19" applyNumberFormat="1" applyFont="1" applyBorder="1" applyProtection="1">
      <alignment horizontal="right" vertical="center"/>
    </xf>
    <xf numFmtId="49" fontId="5" fillId="0" borderId="1" xfId="13" applyFont="1" applyBorder="1" applyProtection="1">
      <alignment horizontal="left" vertical="center"/>
    </xf>
    <xf numFmtId="0" fontId="5" fillId="0" borderId="1" xfId="19" applyNumberFormat="1" applyFont="1" applyBorder="1" applyProtection="1">
      <alignment horizontal="right" vertical="center"/>
    </xf>
    <xf numFmtId="49" fontId="5" fillId="7" borderId="1" xfId="13" applyFont="1" applyFill="1" applyBorder="1" applyProtection="1">
      <alignment horizontal="left" vertical="center"/>
    </xf>
    <xf numFmtId="3" fontId="5" fillId="7" borderId="1" xfId="19" applyNumberFormat="1" applyFont="1" applyFill="1" applyBorder="1" applyProtection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justify" wrapText="1"/>
    </xf>
    <xf numFmtId="3" fontId="5" fillId="0" borderId="1" xfId="19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3" fontId="5" fillId="0" borderId="1" xfId="19" applyNumberFormat="1" applyFont="1" applyFill="1" applyBorder="1" applyProtection="1">
      <alignment horizontal="right" vertical="center"/>
    </xf>
    <xf numFmtId="49" fontId="5" fillId="0" borderId="1" xfId="13" applyFont="1" applyFill="1" applyBorder="1" applyProtection="1">
      <alignment horizontal="left" vertical="center"/>
    </xf>
    <xf numFmtId="49" fontId="8" fillId="0" borderId="1" xfId="26" applyNumberFormat="1" applyFont="1" applyBorder="1" applyAlignment="1" applyProtection="1">
      <alignment horizontal="left" vertical="center"/>
    </xf>
    <xf numFmtId="0" fontId="5" fillId="0" borderId="0" xfId="0" applyFont="1" applyProtection="1">
      <protection locked="0"/>
    </xf>
    <xf numFmtId="0" fontId="5" fillId="0" borderId="0" xfId="0" applyFont="1"/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Protection="1">
      <protection locked="0"/>
    </xf>
    <xf numFmtId="0" fontId="5" fillId="0" borderId="1" xfId="0" applyFont="1" applyFill="1" applyBorder="1" applyAlignment="1" applyProtection="1">
      <alignment horizontal="justify" vertical="justify" wrapText="1"/>
      <protection locked="0"/>
    </xf>
    <xf numFmtId="0" fontId="3" fillId="0" borderId="1" xfId="0" applyFont="1" applyFill="1" applyBorder="1" applyAlignment="1">
      <alignment horizontal="justify" vertical="justify" wrapText="1"/>
    </xf>
    <xf numFmtId="3" fontId="3" fillId="7" borderId="1" xfId="19" applyFont="1" applyFill="1" applyBorder="1" applyAlignment="1" applyProtection="1">
      <alignment horizontal="center" vertical="center"/>
    </xf>
    <xf numFmtId="49" fontId="3" fillId="7" borderId="1" xfId="13" applyFont="1" applyFill="1" applyBorder="1" applyProtection="1">
      <alignment horizontal="left" vertical="center"/>
    </xf>
    <xf numFmtId="3" fontId="3" fillId="7" borderId="1" xfId="19" applyNumberFormat="1" applyFont="1" applyFill="1" applyBorder="1" applyProtection="1">
      <alignment horizontal="right" vertical="center"/>
    </xf>
    <xf numFmtId="3" fontId="5" fillId="7" borderId="1" xfId="19" applyFont="1" applyFill="1" applyBorder="1" applyAlignment="1" applyProtection="1">
      <alignment horizontal="center" vertical="center"/>
    </xf>
    <xf numFmtId="49" fontId="7" fillId="7" borderId="1" xfId="13" applyFont="1" applyFill="1" applyBorder="1" applyProtection="1">
      <alignment horizontal="left" vertical="center"/>
    </xf>
    <xf numFmtId="1" fontId="0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5" fillId="0" borderId="1" xfId="0" applyFont="1" applyFill="1" applyBorder="1" applyAlignment="1">
      <alignment horizontal="justify" vertical="justify"/>
    </xf>
    <xf numFmtId="0" fontId="5" fillId="0" borderId="1" xfId="19" applyNumberFormat="1" applyFont="1" applyFill="1" applyBorder="1" applyProtection="1">
      <alignment horizontal="right" vertical="center"/>
    </xf>
    <xf numFmtId="49" fontId="4" fillId="0" borderId="1" xfId="26" applyNumberFormat="1" applyFill="1" applyBorder="1" applyAlignment="1" applyProtection="1">
      <alignment horizontal="left" vertical="center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6" fillId="3" borderId="0" xfId="7" applyFont="1" applyAlignment="1" applyProtection="1">
      <alignment horizontal="center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0" fontId="6" fillId="2" borderId="1" xfId="6" applyFont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</cellXfs>
  <cellStyles count="28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Hipervínculo" xfId="26" builtinId="8"/>
    <cellStyle name="MainTitle" xfId="6"/>
    <cellStyle name="Normal" xfId="0" builtinId="0"/>
    <cellStyle name="Normal 6" xfId="27"/>
    <cellStyle name="Numeric" xfId="19"/>
    <cellStyle name="NumericWithBorder" xfId="23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rnando.lozano@fiscalia.gov.co" TargetMode="External"/><Relationship Id="rId18" Type="http://schemas.openxmlformats.org/officeDocument/2006/relationships/hyperlink" Target="mailto:jose.tovar@fiscalia.gov.co" TargetMode="External"/><Relationship Id="rId26" Type="http://schemas.openxmlformats.org/officeDocument/2006/relationships/hyperlink" Target="mailto:alejandro.gil@fiscalia.gov.co" TargetMode="External"/><Relationship Id="rId39" Type="http://schemas.openxmlformats.org/officeDocument/2006/relationships/hyperlink" Target="mailto:magda.herrerav@fiscalia.gov.co" TargetMode="External"/><Relationship Id="rId21" Type="http://schemas.openxmlformats.org/officeDocument/2006/relationships/hyperlink" Target="mailto:alejandro.gil@fiscalia.gov.co" TargetMode="External"/><Relationship Id="rId34" Type="http://schemas.openxmlformats.org/officeDocument/2006/relationships/hyperlink" Target="mailto:alejandro.gil@fiscalia.gov.co" TargetMode="External"/><Relationship Id="rId42" Type="http://schemas.openxmlformats.org/officeDocument/2006/relationships/hyperlink" Target="mailto:magda.herrerav@fiscalia.gov.co" TargetMode="External"/><Relationship Id="rId47" Type="http://schemas.openxmlformats.org/officeDocument/2006/relationships/hyperlink" Target="mailto:diego.betancourth@fiscalia.gov.co" TargetMode="External"/><Relationship Id="rId50" Type="http://schemas.openxmlformats.org/officeDocument/2006/relationships/hyperlink" Target="mailto:diego.betancourth@fiscalia.gov.co" TargetMode="External"/><Relationship Id="rId55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fernando.lozano@fiscalia.gov.co" TargetMode="External"/><Relationship Id="rId2" Type="http://schemas.openxmlformats.org/officeDocument/2006/relationships/hyperlink" Target="mailto:diego.betancourth@fiscalia.gov.co" TargetMode="External"/><Relationship Id="rId16" Type="http://schemas.openxmlformats.org/officeDocument/2006/relationships/hyperlink" Target="mailto:jose.tovar@fiscalia.gov.co" TargetMode="External"/><Relationship Id="rId29" Type="http://schemas.openxmlformats.org/officeDocument/2006/relationships/hyperlink" Target="mailto:alejandro.gil@fiscalia.gov.co" TargetMode="External"/><Relationship Id="rId11" Type="http://schemas.openxmlformats.org/officeDocument/2006/relationships/hyperlink" Target="mailto:diego.betancourth@fiscalia.gov.co" TargetMode="External"/><Relationship Id="rId24" Type="http://schemas.openxmlformats.org/officeDocument/2006/relationships/hyperlink" Target="mailto:jose.tovar@fiscalia.gov.co" TargetMode="External"/><Relationship Id="rId32" Type="http://schemas.openxmlformats.org/officeDocument/2006/relationships/hyperlink" Target="mailto:alejandro.gil@fiscalia.gov.co" TargetMode="External"/><Relationship Id="rId37" Type="http://schemas.openxmlformats.org/officeDocument/2006/relationships/hyperlink" Target="mailto:magda.herrerav@fiscalia.gov.co" TargetMode="External"/><Relationship Id="rId40" Type="http://schemas.openxmlformats.org/officeDocument/2006/relationships/hyperlink" Target="mailto:magda.herrerav@fiscalia.gov.co" TargetMode="External"/><Relationship Id="rId45" Type="http://schemas.openxmlformats.org/officeDocument/2006/relationships/hyperlink" Target="mailto:diego.betancourth@fiscalia.gov.co" TargetMode="External"/><Relationship Id="rId53" Type="http://schemas.openxmlformats.org/officeDocument/2006/relationships/hyperlink" Target="mailto:pedro.moron@fiscalia.gov.co" TargetMode="External"/><Relationship Id="rId58" Type="http://schemas.openxmlformats.org/officeDocument/2006/relationships/hyperlink" Target="mailto:alejandro.gil@fiscalia.gov.co" TargetMode="External"/><Relationship Id="rId5" Type="http://schemas.openxmlformats.org/officeDocument/2006/relationships/hyperlink" Target="mailto:diego.betancourth@fiscalia.gov.co" TargetMode="External"/><Relationship Id="rId19" Type="http://schemas.openxmlformats.org/officeDocument/2006/relationships/hyperlink" Target="mailto:jose.tovar@fiscalia.gov.co" TargetMode="External"/><Relationship Id="rId4" Type="http://schemas.openxmlformats.org/officeDocument/2006/relationships/hyperlink" Target="mailto:jose.tovar@fiscalia.gov.co" TargetMode="External"/><Relationship Id="rId9" Type="http://schemas.openxmlformats.org/officeDocument/2006/relationships/hyperlink" Target="mailto:alejandro.gil@fiscalia.gov.co" TargetMode="External"/><Relationship Id="rId14" Type="http://schemas.openxmlformats.org/officeDocument/2006/relationships/hyperlink" Target="mailto:julio.cano@fiscalia.gov.co" TargetMode="External"/><Relationship Id="rId22" Type="http://schemas.openxmlformats.org/officeDocument/2006/relationships/hyperlink" Target="mailto:jose.tovar@fiscalia.gov.co" TargetMode="External"/><Relationship Id="rId27" Type="http://schemas.openxmlformats.org/officeDocument/2006/relationships/hyperlink" Target="mailto:alejandro.gil@fiscalia.gov.co" TargetMode="External"/><Relationship Id="rId30" Type="http://schemas.openxmlformats.org/officeDocument/2006/relationships/hyperlink" Target="mailto:alejandro.gil@fiscalia.gov.co" TargetMode="External"/><Relationship Id="rId35" Type="http://schemas.openxmlformats.org/officeDocument/2006/relationships/hyperlink" Target="mailto:alejandro.gil@fiscalia.gov.co" TargetMode="External"/><Relationship Id="rId43" Type="http://schemas.openxmlformats.org/officeDocument/2006/relationships/hyperlink" Target="mailto:diego.betancourth@fiscalia.gov.co" TargetMode="External"/><Relationship Id="rId48" Type="http://schemas.openxmlformats.org/officeDocument/2006/relationships/hyperlink" Target="mailto:diego.betancourth@fiscalia.gov.co" TargetMode="External"/><Relationship Id="rId56" Type="http://schemas.openxmlformats.org/officeDocument/2006/relationships/hyperlink" Target="mailto:diego.betancourth@fiscalia.gov.co" TargetMode="External"/><Relationship Id="rId8" Type="http://schemas.openxmlformats.org/officeDocument/2006/relationships/hyperlink" Target="mailto:magda.herrerav@fiscalia.gov.co" TargetMode="External"/><Relationship Id="rId51" Type="http://schemas.openxmlformats.org/officeDocument/2006/relationships/hyperlink" Target="mailto:diego.betancourth@fiscalia.gov.co" TargetMode="External"/><Relationship Id="rId3" Type="http://schemas.openxmlformats.org/officeDocument/2006/relationships/hyperlink" Target="mailto:alejandro.gil@fiscalia.gov.co" TargetMode="External"/><Relationship Id="rId12" Type="http://schemas.openxmlformats.org/officeDocument/2006/relationships/hyperlink" Target="mailto:pedro.moron@fiscalia.gov.co" TargetMode="External"/><Relationship Id="rId17" Type="http://schemas.openxmlformats.org/officeDocument/2006/relationships/hyperlink" Target="mailto:martha.almario@fiscalia.gov.co" TargetMode="External"/><Relationship Id="rId25" Type="http://schemas.openxmlformats.org/officeDocument/2006/relationships/hyperlink" Target="mailto:jose.tovar@fiscalia.gov.co" TargetMode="External"/><Relationship Id="rId33" Type="http://schemas.openxmlformats.org/officeDocument/2006/relationships/hyperlink" Target="mailto:alejandro.gil@fiscalia.gov.co" TargetMode="External"/><Relationship Id="rId38" Type="http://schemas.openxmlformats.org/officeDocument/2006/relationships/hyperlink" Target="mailto:magda.herrerav@fiscalia.gov.co" TargetMode="External"/><Relationship Id="rId46" Type="http://schemas.openxmlformats.org/officeDocument/2006/relationships/hyperlink" Target="mailto:diego.betancourth@fiscalia.gov.co" TargetMode="External"/><Relationship Id="rId59" Type="http://schemas.openxmlformats.org/officeDocument/2006/relationships/hyperlink" Target="mailto:martha.almario@fiscalia.gov.co" TargetMode="External"/><Relationship Id="rId20" Type="http://schemas.openxmlformats.org/officeDocument/2006/relationships/hyperlink" Target="mailto:julio.cano@fiscalia.gov.co" TargetMode="External"/><Relationship Id="rId41" Type="http://schemas.openxmlformats.org/officeDocument/2006/relationships/hyperlink" Target="mailto:magda.herrerav@fiscalia.gov.co" TargetMode="External"/><Relationship Id="rId54" Type="http://schemas.openxmlformats.org/officeDocument/2006/relationships/hyperlink" Target="mailto:pedro.moron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diego.betancourth@fiscalia.gov.co" TargetMode="External"/><Relationship Id="rId15" Type="http://schemas.openxmlformats.org/officeDocument/2006/relationships/hyperlink" Target="mailto:julio.cano@fiscalia.gov.co" TargetMode="External"/><Relationship Id="rId23" Type="http://schemas.openxmlformats.org/officeDocument/2006/relationships/hyperlink" Target="mailto:alejandro.gil@fiscalia.gov.co" TargetMode="External"/><Relationship Id="rId28" Type="http://schemas.openxmlformats.org/officeDocument/2006/relationships/hyperlink" Target="mailto:alejandro.gil@fiscalia.gov.co" TargetMode="External"/><Relationship Id="rId36" Type="http://schemas.openxmlformats.org/officeDocument/2006/relationships/hyperlink" Target="mailto:magda.herrerav@fiscalia.gov.co" TargetMode="External"/><Relationship Id="rId49" Type="http://schemas.openxmlformats.org/officeDocument/2006/relationships/hyperlink" Target="mailto:diego.betancourth@fiscalia.gov.co" TargetMode="External"/><Relationship Id="rId57" Type="http://schemas.openxmlformats.org/officeDocument/2006/relationships/hyperlink" Target="mailto:diego.betancourth@fiscalia.gov.co" TargetMode="External"/><Relationship Id="rId10" Type="http://schemas.openxmlformats.org/officeDocument/2006/relationships/hyperlink" Target="mailto:hector.garcia@fiscalia.gov.co" TargetMode="External"/><Relationship Id="rId31" Type="http://schemas.openxmlformats.org/officeDocument/2006/relationships/hyperlink" Target="mailto:alejandro.gil@fiscalia.gov.co" TargetMode="External"/><Relationship Id="rId44" Type="http://schemas.openxmlformats.org/officeDocument/2006/relationships/hyperlink" Target="mailto:diego.betancourth@fiscalia.gov.co" TargetMode="External"/><Relationship Id="rId52" Type="http://schemas.openxmlformats.org/officeDocument/2006/relationships/hyperlink" Target="mailto:diego.betancourth@fiscalia.gov.co" TargetMode="External"/><Relationship Id="rId6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zoomScale="85" zoomScaleNormal="85" workbookViewId="0">
      <selection activeCell="B7" sqref="B7"/>
    </sheetView>
  </sheetViews>
  <sheetFormatPr baseColWidth="10" defaultColWidth="9.140625" defaultRowHeight="12.75" x14ac:dyDescent="0.2"/>
  <cols>
    <col min="1" max="1" width="20.140625" style="5" customWidth="1"/>
    <col min="2" max="2" width="65.28515625" style="5" customWidth="1"/>
    <col min="3" max="8" width="20.140625" style="5" customWidth="1"/>
    <col min="9" max="10" width="20.140625" style="12" customWidth="1"/>
    <col min="11" max="12" width="20.140625" style="5" customWidth="1"/>
    <col min="13" max="13" width="27" style="5" customWidth="1"/>
    <col min="14" max="16" width="20.140625" style="5" customWidth="1"/>
    <col min="17" max="17" width="35.28515625" style="5" customWidth="1"/>
    <col min="18" max="18" width="20.140625" style="5" customWidth="1"/>
    <col min="19" max="19" width="20.140625" style="6" customWidth="1"/>
    <col min="20" max="16384" width="9.140625" style="6"/>
  </cols>
  <sheetData>
    <row r="1" spans="1:18" s="59" customFormat="1" x14ac:dyDescent="0.2">
      <c r="A1" s="62" t="s">
        <v>2294</v>
      </c>
      <c r="B1" s="63"/>
      <c r="C1" s="63"/>
      <c r="D1" s="63"/>
      <c r="E1" s="63"/>
      <c r="F1" s="63"/>
      <c r="G1" s="63"/>
      <c r="H1" s="63"/>
      <c r="I1" s="64"/>
      <c r="J1" s="64"/>
      <c r="K1" s="63"/>
      <c r="L1" s="63"/>
      <c r="M1" s="63"/>
      <c r="N1" s="63"/>
      <c r="O1" s="63"/>
      <c r="P1" s="63"/>
      <c r="Q1" s="63"/>
      <c r="R1" s="58"/>
    </row>
    <row r="2" spans="1:18" s="59" customFormat="1" x14ac:dyDescent="0.2">
      <c r="A2" s="63"/>
      <c r="B2" s="63"/>
      <c r="C2" s="63"/>
      <c r="D2" s="63"/>
      <c r="E2" s="63"/>
      <c r="F2" s="63"/>
      <c r="G2" s="63"/>
      <c r="H2" s="63"/>
      <c r="I2" s="64"/>
      <c r="J2" s="64"/>
      <c r="K2" s="63"/>
      <c r="L2" s="63"/>
      <c r="M2" s="63"/>
      <c r="N2" s="63"/>
      <c r="O2" s="63"/>
      <c r="P2" s="63"/>
      <c r="Q2" s="63"/>
      <c r="R2" s="58"/>
    </row>
    <row r="3" spans="1:18" s="59" customFormat="1" x14ac:dyDescent="0.2">
      <c r="A3" s="63"/>
      <c r="B3" s="63"/>
      <c r="C3" s="63"/>
      <c r="D3" s="63"/>
      <c r="E3" s="63"/>
      <c r="F3" s="63"/>
      <c r="G3" s="63"/>
      <c r="H3" s="63"/>
      <c r="I3" s="64"/>
      <c r="J3" s="64"/>
      <c r="K3" s="63"/>
      <c r="L3" s="63"/>
      <c r="M3" s="63"/>
      <c r="N3" s="63"/>
      <c r="O3" s="63"/>
      <c r="P3" s="63"/>
      <c r="Q3" s="63"/>
      <c r="R3" s="58"/>
    </row>
    <row r="4" spans="1:18" s="59" customFormat="1" ht="51" x14ac:dyDescent="0.2">
      <c r="A4" s="60" t="s">
        <v>2295</v>
      </c>
      <c r="B4" s="60" t="s">
        <v>2296</v>
      </c>
      <c r="C4" s="60" t="s">
        <v>2297</v>
      </c>
      <c r="D4" s="60" t="s">
        <v>2298</v>
      </c>
      <c r="E4" s="60" t="s">
        <v>2299</v>
      </c>
      <c r="F4" s="60" t="s">
        <v>5</v>
      </c>
      <c r="G4" s="60" t="s">
        <v>4</v>
      </c>
      <c r="H4" s="60" t="s">
        <v>29</v>
      </c>
      <c r="I4" s="61" t="s">
        <v>2300</v>
      </c>
      <c r="J4" s="61" t="s">
        <v>2301</v>
      </c>
      <c r="K4" s="60" t="s">
        <v>140</v>
      </c>
      <c r="L4" s="60" t="s">
        <v>68</v>
      </c>
      <c r="M4" s="60" t="s">
        <v>2302</v>
      </c>
      <c r="N4" s="60" t="s">
        <v>3</v>
      </c>
      <c r="O4" s="60" t="s">
        <v>2303</v>
      </c>
      <c r="P4" s="60" t="s">
        <v>2304</v>
      </c>
      <c r="Q4" s="60" t="s">
        <v>2305</v>
      </c>
      <c r="R4" s="58"/>
    </row>
    <row r="5" spans="1:18" ht="38.25" x14ac:dyDescent="0.2">
      <c r="A5" s="16">
        <v>80131502</v>
      </c>
      <c r="B5" s="47" t="s">
        <v>2333</v>
      </c>
      <c r="C5" s="34">
        <v>1</v>
      </c>
      <c r="D5" s="16">
        <v>1</v>
      </c>
      <c r="E5" s="16">
        <v>300</v>
      </c>
      <c r="F5" s="48">
        <v>0</v>
      </c>
      <c r="G5" s="49" t="s">
        <v>95</v>
      </c>
      <c r="H5" s="48">
        <v>1</v>
      </c>
      <c r="I5" s="50">
        <v>476000000</v>
      </c>
      <c r="J5" s="9">
        <v>476000000</v>
      </c>
      <c r="K5" s="9">
        <v>0</v>
      </c>
      <c r="L5" s="7">
        <v>0</v>
      </c>
      <c r="M5" s="15" t="s">
        <v>2306</v>
      </c>
      <c r="N5" s="8" t="s">
        <v>1856</v>
      </c>
      <c r="O5" s="15" t="s">
        <v>2345</v>
      </c>
      <c r="P5" s="10">
        <v>3515117</v>
      </c>
      <c r="Q5" s="4" t="s">
        <v>2338</v>
      </c>
    </row>
    <row r="6" spans="1:18" ht="51" x14ac:dyDescent="0.2">
      <c r="A6" s="16">
        <v>80131502</v>
      </c>
      <c r="B6" s="47" t="s">
        <v>2351</v>
      </c>
      <c r="C6" s="34">
        <v>1</v>
      </c>
      <c r="D6" s="16">
        <v>1</v>
      </c>
      <c r="E6" s="16">
        <v>300</v>
      </c>
      <c r="F6" s="48">
        <v>0</v>
      </c>
      <c r="G6" s="49" t="s">
        <v>95</v>
      </c>
      <c r="H6" s="48">
        <v>1</v>
      </c>
      <c r="I6" s="50">
        <v>43622860</v>
      </c>
      <c r="J6" s="9">
        <v>43622860</v>
      </c>
      <c r="K6" s="9">
        <v>0</v>
      </c>
      <c r="L6" s="7">
        <v>0</v>
      </c>
      <c r="M6" s="15" t="s">
        <v>2306</v>
      </c>
      <c r="N6" s="8" t="s">
        <v>1856</v>
      </c>
      <c r="O6" s="13" t="s">
        <v>2350</v>
      </c>
      <c r="P6" s="10">
        <v>3515117</v>
      </c>
      <c r="Q6" s="4" t="s">
        <v>2349</v>
      </c>
      <c r="R6" s="14"/>
    </row>
    <row r="7" spans="1:18" ht="114.75" x14ac:dyDescent="0.2">
      <c r="A7" s="20" t="s">
        <v>2326</v>
      </c>
      <c r="B7" s="47" t="s">
        <v>2327</v>
      </c>
      <c r="C7" s="34">
        <v>1</v>
      </c>
      <c r="D7" s="16">
        <v>2</v>
      </c>
      <c r="E7" s="16">
        <v>330</v>
      </c>
      <c r="F7" s="48">
        <v>0</v>
      </c>
      <c r="G7" s="49" t="s">
        <v>52</v>
      </c>
      <c r="H7" s="48">
        <v>1</v>
      </c>
      <c r="I7" s="50">
        <v>37323700</v>
      </c>
      <c r="J7" s="9">
        <v>37323700</v>
      </c>
      <c r="K7" s="9">
        <v>0</v>
      </c>
      <c r="L7" s="7">
        <v>0</v>
      </c>
      <c r="M7" s="15" t="s">
        <v>2306</v>
      </c>
      <c r="N7" s="8" t="s">
        <v>1856</v>
      </c>
      <c r="O7" s="13" t="s">
        <v>2343</v>
      </c>
      <c r="P7" s="10">
        <v>3515117</v>
      </c>
      <c r="Q7" s="4" t="s">
        <v>2337</v>
      </c>
    </row>
    <row r="8" spans="1:18" ht="38.25" x14ac:dyDescent="0.2">
      <c r="A8" s="16" t="s">
        <v>2307</v>
      </c>
      <c r="B8" s="47" t="s">
        <v>2324</v>
      </c>
      <c r="C8" s="34">
        <v>1</v>
      </c>
      <c r="D8" s="16">
        <v>1</v>
      </c>
      <c r="E8" s="16">
        <v>330</v>
      </c>
      <c r="F8" s="48">
        <v>0</v>
      </c>
      <c r="G8" s="49" t="s">
        <v>95</v>
      </c>
      <c r="H8" s="48">
        <v>1</v>
      </c>
      <c r="I8" s="50">
        <v>37000000</v>
      </c>
      <c r="J8" s="9">
        <v>37000000</v>
      </c>
      <c r="K8" s="9">
        <v>0</v>
      </c>
      <c r="L8" s="7">
        <v>0</v>
      </c>
      <c r="M8" s="15" t="s">
        <v>2306</v>
      </c>
      <c r="N8" s="8" t="s">
        <v>1856</v>
      </c>
      <c r="O8" s="15" t="s">
        <v>2341</v>
      </c>
      <c r="P8" s="10">
        <v>3515117</v>
      </c>
      <c r="Q8" s="4" t="s">
        <v>2312</v>
      </c>
    </row>
    <row r="9" spans="1:18" ht="76.5" x14ac:dyDescent="0.2">
      <c r="A9" s="16" t="s">
        <v>2310</v>
      </c>
      <c r="B9" s="47" t="s">
        <v>2325</v>
      </c>
      <c r="C9" s="34">
        <v>1</v>
      </c>
      <c r="D9" s="16">
        <v>1</v>
      </c>
      <c r="E9" s="16">
        <v>330</v>
      </c>
      <c r="F9" s="48">
        <v>0</v>
      </c>
      <c r="G9" s="49" t="s">
        <v>95</v>
      </c>
      <c r="H9" s="48">
        <v>1</v>
      </c>
      <c r="I9" s="50">
        <v>445000000</v>
      </c>
      <c r="J9" s="9">
        <v>445000000</v>
      </c>
      <c r="K9" s="9">
        <v>0</v>
      </c>
      <c r="L9" s="7">
        <v>0</v>
      </c>
      <c r="M9" s="15" t="s">
        <v>2306</v>
      </c>
      <c r="N9" s="8" t="s">
        <v>1856</v>
      </c>
      <c r="O9" s="15" t="s">
        <v>2342</v>
      </c>
      <c r="P9" s="10">
        <v>3515117</v>
      </c>
      <c r="Q9" s="4" t="s">
        <v>2314</v>
      </c>
      <c r="R9" s="22"/>
    </row>
    <row r="10" spans="1:18" ht="51" x14ac:dyDescent="0.2">
      <c r="A10" s="24" t="s">
        <v>2352</v>
      </c>
      <c r="B10" s="35" t="s">
        <v>2353</v>
      </c>
      <c r="C10" s="13">
        <v>2</v>
      </c>
      <c r="D10" s="24">
        <v>2</v>
      </c>
      <c r="E10" s="24">
        <v>240</v>
      </c>
      <c r="F10" s="51">
        <v>0</v>
      </c>
      <c r="G10" s="52" t="s">
        <v>100</v>
      </c>
      <c r="H10" s="51">
        <v>1</v>
      </c>
      <c r="I10" s="33">
        <v>530000000</v>
      </c>
      <c r="J10" s="29">
        <v>530000000</v>
      </c>
      <c r="K10" s="29">
        <v>0</v>
      </c>
      <c r="L10" s="27">
        <v>0</v>
      </c>
      <c r="M10" s="26" t="s">
        <v>2306</v>
      </c>
      <c r="N10" s="30" t="s">
        <v>1856</v>
      </c>
      <c r="O10" s="26" t="s">
        <v>2408</v>
      </c>
      <c r="P10" s="31">
        <v>3515117</v>
      </c>
      <c r="Q10" s="4" t="s">
        <v>2407</v>
      </c>
    </row>
    <row r="11" spans="1:18" ht="89.25" x14ac:dyDescent="0.2">
      <c r="A11" s="24" t="s">
        <v>2319</v>
      </c>
      <c r="B11" s="35" t="s">
        <v>2320</v>
      </c>
      <c r="C11" s="13">
        <v>2</v>
      </c>
      <c r="D11" s="24">
        <v>2</v>
      </c>
      <c r="E11" s="24">
        <v>300</v>
      </c>
      <c r="F11" s="51">
        <v>0</v>
      </c>
      <c r="G11" s="32" t="s">
        <v>52</v>
      </c>
      <c r="H11" s="51">
        <v>1</v>
      </c>
      <c r="I11" s="33">
        <v>11000000</v>
      </c>
      <c r="J11" s="29">
        <v>11000000</v>
      </c>
      <c r="K11" s="29">
        <v>0</v>
      </c>
      <c r="L11" s="27">
        <v>0</v>
      </c>
      <c r="M11" s="26" t="s">
        <v>2306</v>
      </c>
      <c r="N11" s="30" t="s">
        <v>1856</v>
      </c>
      <c r="O11" s="26" t="s">
        <v>2348</v>
      </c>
      <c r="P11" s="31">
        <v>3515117</v>
      </c>
      <c r="Q11" s="4" t="s">
        <v>2321</v>
      </c>
    </row>
    <row r="12" spans="1:18" ht="51.75" customHeight="1" x14ac:dyDescent="0.2">
      <c r="A12" s="13">
        <v>80131502</v>
      </c>
      <c r="B12" s="35" t="s">
        <v>2354</v>
      </c>
      <c r="C12" s="13">
        <v>5</v>
      </c>
      <c r="D12" s="24">
        <v>5</v>
      </c>
      <c r="E12" s="24">
        <v>150</v>
      </c>
      <c r="F12" s="51">
        <v>0</v>
      </c>
      <c r="G12" s="32" t="s">
        <v>95</v>
      </c>
      <c r="H12" s="51">
        <v>1</v>
      </c>
      <c r="I12" s="33">
        <f>35140704/8*5</f>
        <v>21962940</v>
      </c>
      <c r="J12" s="38">
        <f>35140704/8*5</f>
        <v>21962940</v>
      </c>
      <c r="K12" s="29">
        <v>0</v>
      </c>
      <c r="L12" s="27">
        <v>0</v>
      </c>
      <c r="M12" s="26" t="s">
        <v>2306</v>
      </c>
      <c r="N12" s="30" t="s">
        <v>1856</v>
      </c>
      <c r="O12" s="26" t="s">
        <v>2341</v>
      </c>
      <c r="P12" s="31">
        <v>3515117</v>
      </c>
      <c r="Q12" s="4" t="s">
        <v>2312</v>
      </c>
    </row>
    <row r="13" spans="1:18" ht="51.75" customHeight="1" x14ac:dyDescent="0.2">
      <c r="A13" s="13">
        <v>80131502</v>
      </c>
      <c r="B13" s="35" t="s">
        <v>2355</v>
      </c>
      <c r="C13" s="13">
        <v>5</v>
      </c>
      <c r="D13" s="24">
        <v>5</v>
      </c>
      <c r="E13" s="24">
        <v>150</v>
      </c>
      <c r="F13" s="51">
        <v>0</v>
      </c>
      <c r="G13" s="32" t="s">
        <v>95</v>
      </c>
      <c r="H13" s="51">
        <v>1</v>
      </c>
      <c r="I13" s="33">
        <f>6800000/8*5</f>
        <v>4250000</v>
      </c>
      <c r="J13" s="38">
        <f>6800000/8*5</f>
        <v>4250000</v>
      </c>
      <c r="K13" s="29">
        <v>0</v>
      </c>
      <c r="L13" s="27">
        <v>0</v>
      </c>
      <c r="M13" s="26" t="s">
        <v>2306</v>
      </c>
      <c r="N13" s="30" t="s">
        <v>1856</v>
      </c>
      <c r="O13" s="26" t="s">
        <v>2341</v>
      </c>
      <c r="P13" s="31">
        <v>3515117</v>
      </c>
      <c r="Q13" s="4" t="s">
        <v>2312</v>
      </c>
    </row>
    <row r="14" spans="1:18" ht="63.75" x14ac:dyDescent="0.2">
      <c r="A14" s="24" t="s">
        <v>2307</v>
      </c>
      <c r="B14" s="35" t="s">
        <v>2356</v>
      </c>
      <c r="C14" s="13">
        <v>2</v>
      </c>
      <c r="D14" s="24">
        <v>2</v>
      </c>
      <c r="E14" s="24">
        <v>270</v>
      </c>
      <c r="F14" s="51">
        <v>0</v>
      </c>
      <c r="G14" s="32" t="s">
        <v>52</v>
      </c>
      <c r="H14" s="51">
        <v>1</v>
      </c>
      <c r="I14" s="33">
        <v>40094134</v>
      </c>
      <c r="J14" s="29">
        <v>40094134</v>
      </c>
      <c r="K14" s="29">
        <v>0</v>
      </c>
      <c r="L14" s="27">
        <v>0</v>
      </c>
      <c r="M14" s="26" t="s">
        <v>2306</v>
      </c>
      <c r="N14" s="30" t="s">
        <v>1856</v>
      </c>
      <c r="O14" s="26" t="s">
        <v>2345</v>
      </c>
      <c r="P14" s="31">
        <v>3515117</v>
      </c>
      <c r="Q14" s="4" t="s">
        <v>2338</v>
      </c>
    </row>
    <row r="15" spans="1:18" ht="108.75" customHeight="1" x14ac:dyDescent="0.2">
      <c r="A15" s="24" t="s">
        <v>2357</v>
      </c>
      <c r="B15" s="35" t="s">
        <v>2358</v>
      </c>
      <c r="C15" s="13">
        <v>2</v>
      </c>
      <c r="D15" s="24">
        <v>3</v>
      </c>
      <c r="E15" s="24">
        <v>270</v>
      </c>
      <c r="F15" s="51">
        <v>0</v>
      </c>
      <c r="G15" s="52" t="s">
        <v>37</v>
      </c>
      <c r="H15" s="51">
        <v>1</v>
      </c>
      <c r="I15" s="33">
        <v>441663028</v>
      </c>
      <c r="J15" s="29">
        <v>441663028</v>
      </c>
      <c r="K15" s="29">
        <v>0</v>
      </c>
      <c r="L15" s="27">
        <v>0</v>
      </c>
      <c r="M15" s="26" t="s">
        <v>2306</v>
      </c>
      <c r="N15" s="30" t="s">
        <v>1856</v>
      </c>
      <c r="O15" s="26" t="s">
        <v>2409</v>
      </c>
      <c r="P15" s="31">
        <v>3515117</v>
      </c>
      <c r="Q15" s="4" t="s">
        <v>2339</v>
      </c>
    </row>
    <row r="16" spans="1:18" ht="89.25" x14ac:dyDescent="0.2">
      <c r="A16" s="24" t="s">
        <v>2315</v>
      </c>
      <c r="B16" s="35" t="s">
        <v>2416</v>
      </c>
      <c r="C16" s="13">
        <v>3</v>
      </c>
      <c r="D16" s="24">
        <v>3</v>
      </c>
      <c r="E16" s="24">
        <v>270</v>
      </c>
      <c r="F16" s="51">
        <v>0</v>
      </c>
      <c r="G16" s="32" t="s">
        <v>52</v>
      </c>
      <c r="H16" s="51">
        <v>1</v>
      </c>
      <c r="I16" s="33">
        <f>81000000+45000000</f>
        <v>126000000</v>
      </c>
      <c r="J16" s="38">
        <f>81000000+45000000</f>
        <v>126000000</v>
      </c>
      <c r="K16" s="29">
        <v>0</v>
      </c>
      <c r="L16" s="27">
        <v>0</v>
      </c>
      <c r="M16" s="26" t="s">
        <v>2306</v>
      </c>
      <c r="N16" s="30" t="s">
        <v>1856</v>
      </c>
      <c r="O16" s="26" t="s">
        <v>2345</v>
      </c>
      <c r="P16" s="31">
        <v>3515117</v>
      </c>
      <c r="Q16" s="4" t="s">
        <v>2338</v>
      </c>
    </row>
    <row r="17" spans="1:18" ht="102" x14ac:dyDescent="0.2">
      <c r="A17" s="24" t="s">
        <v>2359</v>
      </c>
      <c r="B17" s="35" t="s">
        <v>2360</v>
      </c>
      <c r="C17" s="13">
        <v>3</v>
      </c>
      <c r="D17" s="24">
        <v>3</v>
      </c>
      <c r="E17" s="24">
        <v>270</v>
      </c>
      <c r="F17" s="51">
        <v>0</v>
      </c>
      <c r="G17" s="32" t="s">
        <v>52</v>
      </c>
      <c r="H17" s="51">
        <v>1</v>
      </c>
      <c r="I17" s="33">
        <v>50000000</v>
      </c>
      <c r="J17" s="29">
        <v>50000000</v>
      </c>
      <c r="K17" s="29">
        <v>0</v>
      </c>
      <c r="L17" s="27">
        <v>0</v>
      </c>
      <c r="M17" s="26" t="s">
        <v>2306</v>
      </c>
      <c r="N17" s="30" t="s">
        <v>1856</v>
      </c>
      <c r="O17" s="26" t="s">
        <v>2417</v>
      </c>
      <c r="P17" s="31">
        <v>3515117</v>
      </c>
      <c r="Q17" s="4" t="s">
        <v>2418</v>
      </c>
    </row>
    <row r="18" spans="1:18" ht="38.25" x14ac:dyDescent="0.2">
      <c r="A18" s="24">
        <v>78101803</v>
      </c>
      <c r="B18" s="46" t="s">
        <v>2328</v>
      </c>
      <c r="C18" s="13">
        <v>3</v>
      </c>
      <c r="D18" s="24">
        <v>3</v>
      </c>
      <c r="E18" s="24">
        <v>270</v>
      </c>
      <c r="F18" s="51">
        <v>0</v>
      </c>
      <c r="G18" s="32" t="s">
        <v>52</v>
      </c>
      <c r="H18" s="51">
        <v>1</v>
      </c>
      <c r="I18" s="33">
        <v>35796365</v>
      </c>
      <c r="J18" s="33">
        <v>35796365</v>
      </c>
      <c r="K18" s="29">
        <v>0</v>
      </c>
      <c r="L18" s="27">
        <v>0</v>
      </c>
      <c r="M18" s="26" t="s">
        <v>2306</v>
      </c>
      <c r="N18" s="30" t="s">
        <v>1856</v>
      </c>
      <c r="O18" s="26" t="s">
        <v>2347</v>
      </c>
      <c r="P18" s="31">
        <v>3515117</v>
      </c>
      <c r="Q18" s="4" t="s">
        <v>2308</v>
      </c>
    </row>
    <row r="19" spans="1:18" ht="63.75" x14ac:dyDescent="0.2">
      <c r="A19" s="13" t="s">
        <v>2419</v>
      </c>
      <c r="B19" s="46" t="s">
        <v>2420</v>
      </c>
      <c r="C19" s="13">
        <v>3</v>
      </c>
      <c r="D19" s="24">
        <v>3</v>
      </c>
      <c r="E19" s="24">
        <v>30</v>
      </c>
      <c r="F19" s="51">
        <v>0</v>
      </c>
      <c r="G19" s="32" t="s">
        <v>52</v>
      </c>
      <c r="H19" s="51">
        <v>1</v>
      </c>
      <c r="I19" s="33">
        <v>23361842</v>
      </c>
      <c r="J19" s="33">
        <v>23361842</v>
      </c>
      <c r="K19" s="29">
        <v>0</v>
      </c>
      <c r="L19" s="27">
        <v>0</v>
      </c>
      <c r="M19" s="26" t="s">
        <v>2306</v>
      </c>
      <c r="N19" s="30" t="s">
        <v>1856</v>
      </c>
      <c r="O19" s="26" t="s">
        <v>2421</v>
      </c>
      <c r="P19" s="31">
        <v>3515117</v>
      </c>
      <c r="Q19" s="4" t="s">
        <v>2422</v>
      </c>
      <c r="R19" s="45"/>
    </row>
    <row r="20" spans="1:18" ht="38.25" x14ac:dyDescent="0.2">
      <c r="A20" s="24">
        <v>80131502</v>
      </c>
      <c r="B20" s="46" t="s">
        <v>2361</v>
      </c>
      <c r="C20" s="13">
        <v>5</v>
      </c>
      <c r="D20" s="24">
        <v>5</v>
      </c>
      <c r="E20" s="24">
        <v>150</v>
      </c>
      <c r="F20" s="51">
        <v>0</v>
      </c>
      <c r="G20" s="32" t="s">
        <v>95</v>
      </c>
      <c r="H20" s="51">
        <v>1</v>
      </c>
      <c r="I20" s="33">
        <f>150615162/8*5</f>
        <v>94134476.25</v>
      </c>
      <c r="J20" s="38">
        <f>150615162/8*5</f>
        <v>94134476.25</v>
      </c>
      <c r="K20" s="29">
        <v>0</v>
      </c>
      <c r="L20" s="27">
        <v>0</v>
      </c>
      <c r="M20" s="26" t="s">
        <v>2306</v>
      </c>
      <c r="N20" s="30" t="s">
        <v>1856</v>
      </c>
      <c r="O20" s="26" t="s">
        <v>2341</v>
      </c>
      <c r="P20" s="31">
        <v>3515117</v>
      </c>
      <c r="Q20" s="4" t="s">
        <v>2312</v>
      </c>
    </row>
    <row r="21" spans="1:18" ht="38.25" x14ac:dyDescent="0.2">
      <c r="A21" s="24">
        <v>46182200</v>
      </c>
      <c r="B21" s="35" t="s">
        <v>2362</v>
      </c>
      <c r="C21" s="13">
        <v>4</v>
      </c>
      <c r="D21" s="24">
        <v>4</v>
      </c>
      <c r="E21" s="24">
        <v>30</v>
      </c>
      <c r="F21" s="51">
        <v>0</v>
      </c>
      <c r="G21" s="32" t="s">
        <v>52</v>
      </c>
      <c r="H21" s="51">
        <v>1</v>
      </c>
      <c r="I21" s="33">
        <v>30000000</v>
      </c>
      <c r="J21" s="33">
        <v>30000000</v>
      </c>
      <c r="K21" s="29">
        <v>0</v>
      </c>
      <c r="L21" s="27">
        <v>0</v>
      </c>
      <c r="M21" s="26" t="s">
        <v>2306</v>
      </c>
      <c r="N21" s="30" t="s">
        <v>1856</v>
      </c>
      <c r="O21" s="26" t="s">
        <v>2342</v>
      </c>
      <c r="P21" s="31">
        <v>3515117</v>
      </c>
      <c r="Q21" s="4" t="s">
        <v>2314</v>
      </c>
      <c r="R21" s="11"/>
    </row>
    <row r="22" spans="1:18" ht="135.75" customHeight="1" x14ac:dyDescent="0.2">
      <c r="A22" s="20" t="s">
        <v>2313</v>
      </c>
      <c r="B22" s="35" t="s">
        <v>2363</v>
      </c>
      <c r="C22" s="13">
        <v>4</v>
      </c>
      <c r="D22" s="24">
        <v>5</v>
      </c>
      <c r="E22" s="24">
        <v>90</v>
      </c>
      <c r="F22" s="51">
        <v>0</v>
      </c>
      <c r="G22" s="52" t="s">
        <v>37</v>
      </c>
      <c r="H22" s="51">
        <v>1</v>
      </c>
      <c r="I22" s="33">
        <v>235690415</v>
      </c>
      <c r="J22" s="33">
        <v>235690415</v>
      </c>
      <c r="K22" s="29">
        <v>0</v>
      </c>
      <c r="L22" s="27">
        <v>0</v>
      </c>
      <c r="M22" s="26" t="s">
        <v>2306</v>
      </c>
      <c r="N22" s="30" t="s">
        <v>1856</v>
      </c>
      <c r="O22" s="26" t="s">
        <v>2344</v>
      </c>
      <c r="P22" s="31">
        <v>3515117</v>
      </c>
      <c r="Q22" s="4" t="s">
        <v>2309</v>
      </c>
    </row>
    <row r="23" spans="1:18" ht="51" x14ac:dyDescent="0.2">
      <c r="A23" s="24" t="s">
        <v>2332</v>
      </c>
      <c r="B23" s="25" t="s">
        <v>2364</v>
      </c>
      <c r="C23" s="13">
        <v>4</v>
      </c>
      <c r="D23" s="24">
        <v>5</v>
      </c>
      <c r="E23" s="24">
        <v>90</v>
      </c>
      <c r="F23" s="51">
        <v>0</v>
      </c>
      <c r="G23" s="52" t="s">
        <v>37</v>
      </c>
      <c r="H23" s="51">
        <v>1</v>
      </c>
      <c r="I23" s="33">
        <v>600000000</v>
      </c>
      <c r="J23" s="33">
        <v>600000000</v>
      </c>
      <c r="K23" s="29">
        <v>0</v>
      </c>
      <c r="L23" s="27">
        <v>0</v>
      </c>
      <c r="M23" s="26" t="s">
        <v>2306</v>
      </c>
      <c r="N23" s="30" t="s">
        <v>1856</v>
      </c>
      <c r="O23" s="26" t="s">
        <v>2344</v>
      </c>
      <c r="P23" s="31">
        <v>3515117</v>
      </c>
      <c r="Q23" s="4" t="s">
        <v>2309</v>
      </c>
    </row>
    <row r="24" spans="1:18" ht="51" x14ac:dyDescent="0.2">
      <c r="A24" s="24">
        <v>55121700</v>
      </c>
      <c r="B24" s="25" t="s">
        <v>2316</v>
      </c>
      <c r="C24" s="13">
        <v>4</v>
      </c>
      <c r="D24" s="24">
        <v>4</v>
      </c>
      <c r="E24" s="24">
        <v>60</v>
      </c>
      <c r="F24" s="51">
        <v>0</v>
      </c>
      <c r="G24" s="32" t="s">
        <v>52</v>
      </c>
      <c r="H24" s="51">
        <v>1</v>
      </c>
      <c r="I24" s="38">
        <v>25000000</v>
      </c>
      <c r="J24" s="33">
        <v>25000000</v>
      </c>
      <c r="K24" s="29">
        <v>0</v>
      </c>
      <c r="L24" s="27">
        <v>0</v>
      </c>
      <c r="M24" s="26" t="s">
        <v>2306</v>
      </c>
      <c r="N24" s="30" t="s">
        <v>1856</v>
      </c>
      <c r="O24" s="26" t="s">
        <v>2347</v>
      </c>
      <c r="P24" s="31">
        <v>3515117</v>
      </c>
      <c r="Q24" s="4" t="s">
        <v>2308</v>
      </c>
    </row>
    <row r="25" spans="1:18" ht="51" x14ac:dyDescent="0.2">
      <c r="A25" s="24" t="s">
        <v>2311</v>
      </c>
      <c r="B25" s="25" t="s">
        <v>2365</v>
      </c>
      <c r="C25" s="13">
        <v>4</v>
      </c>
      <c r="D25" s="24">
        <v>4</v>
      </c>
      <c r="E25" s="24">
        <v>210</v>
      </c>
      <c r="F25" s="51">
        <v>0</v>
      </c>
      <c r="G25" s="32" t="s">
        <v>52</v>
      </c>
      <c r="H25" s="51">
        <v>1</v>
      </c>
      <c r="I25" s="33">
        <v>7504000</v>
      </c>
      <c r="J25" s="33">
        <v>7504000</v>
      </c>
      <c r="K25" s="29">
        <v>0</v>
      </c>
      <c r="L25" s="27">
        <v>0</v>
      </c>
      <c r="M25" s="26" t="s">
        <v>2306</v>
      </c>
      <c r="N25" s="30" t="s">
        <v>1856</v>
      </c>
      <c r="O25" s="26" t="s">
        <v>2346</v>
      </c>
      <c r="P25" s="31">
        <v>3515117</v>
      </c>
      <c r="Q25" s="4" t="s">
        <v>2340</v>
      </c>
    </row>
    <row r="26" spans="1:18" ht="38.25" x14ac:dyDescent="0.2">
      <c r="A26" s="24">
        <v>13111200</v>
      </c>
      <c r="B26" s="25" t="s">
        <v>2322</v>
      </c>
      <c r="C26" s="13">
        <v>4</v>
      </c>
      <c r="D26" s="24">
        <v>4</v>
      </c>
      <c r="E26" s="24">
        <v>30</v>
      </c>
      <c r="F26" s="51">
        <v>0</v>
      </c>
      <c r="G26" s="32" t="s">
        <v>52</v>
      </c>
      <c r="H26" s="51">
        <v>1</v>
      </c>
      <c r="I26" s="33">
        <v>11180960</v>
      </c>
      <c r="J26" s="33">
        <v>11180960</v>
      </c>
      <c r="K26" s="29">
        <v>0</v>
      </c>
      <c r="L26" s="27">
        <v>0</v>
      </c>
      <c r="M26" s="26" t="s">
        <v>2306</v>
      </c>
      <c r="N26" s="30" t="s">
        <v>1856</v>
      </c>
      <c r="O26" s="26" t="s">
        <v>2347</v>
      </c>
      <c r="P26" s="31">
        <v>3515117</v>
      </c>
      <c r="Q26" s="4" t="s">
        <v>2308</v>
      </c>
    </row>
    <row r="27" spans="1:18" ht="61.5" customHeight="1" x14ac:dyDescent="0.2">
      <c r="A27" s="20" t="s">
        <v>2334</v>
      </c>
      <c r="B27" s="20" t="s">
        <v>2335</v>
      </c>
      <c r="C27" s="13">
        <v>3</v>
      </c>
      <c r="D27" s="24">
        <v>3</v>
      </c>
      <c r="E27" s="24">
        <v>270</v>
      </c>
      <c r="F27" s="51">
        <v>0</v>
      </c>
      <c r="G27" s="52" t="s">
        <v>100</v>
      </c>
      <c r="H27" s="51">
        <v>1</v>
      </c>
      <c r="I27" s="33">
        <v>133249600</v>
      </c>
      <c r="J27" s="33">
        <v>133249600</v>
      </c>
      <c r="K27" s="29">
        <v>0</v>
      </c>
      <c r="L27" s="27">
        <v>0</v>
      </c>
      <c r="M27" s="26" t="s">
        <v>2306</v>
      </c>
      <c r="N27" s="30" t="s">
        <v>1856</v>
      </c>
      <c r="O27" s="26" t="s">
        <v>2409</v>
      </c>
      <c r="P27" s="31">
        <v>3515117</v>
      </c>
      <c r="Q27" s="4" t="s">
        <v>2339</v>
      </c>
    </row>
    <row r="28" spans="1:18" ht="51" x14ac:dyDescent="0.2">
      <c r="A28" s="24" t="s">
        <v>2323</v>
      </c>
      <c r="B28" s="25" t="s">
        <v>2336</v>
      </c>
      <c r="C28" s="13">
        <v>4</v>
      </c>
      <c r="D28" s="26">
        <v>5</v>
      </c>
      <c r="E28" s="26">
        <v>120</v>
      </c>
      <c r="F28" s="27">
        <v>0</v>
      </c>
      <c r="G28" s="28" t="s">
        <v>37</v>
      </c>
      <c r="H28" s="27">
        <v>1</v>
      </c>
      <c r="I28" s="38">
        <v>1002600000</v>
      </c>
      <c r="J28" s="33">
        <v>1002600000</v>
      </c>
      <c r="K28" s="29">
        <v>0</v>
      </c>
      <c r="L28" s="27">
        <v>0</v>
      </c>
      <c r="M28" s="26" t="s">
        <v>2306</v>
      </c>
      <c r="N28" s="30" t="s">
        <v>1856</v>
      </c>
      <c r="O28" s="26" t="s">
        <v>2347</v>
      </c>
      <c r="P28" s="31">
        <v>3515117</v>
      </c>
      <c r="Q28" s="4" t="s">
        <v>2308</v>
      </c>
    </row>
    <row r="29" spans="1:18" ht="167.25" customHeight="1" x14ac:dyDescent="0.2">
      <c r="A29" s="24" t="s">
        <v>2370</v>
      </c>
      <c r="B29" s="35" t="s">
        <v>2371</v>
      </c>
      <c r="C29" s="13">
        <v>4</v>
      </c>
      <c r="D29" s="26">
        <v>5</v>
      </c>
      <c r="E29" s="13">
        <v>780</v>
      </c>
      <c r="F29" s="27">
        <v>0</v>
      </c>
      <c r="G29" s="28" t="s">
        <v>47</v>
      </c>
      <c r="H29" s="27">
        <v>1</v>
      </c>
      <c r="I29" s="38">
        <v>2207103366</v>
      </c>
      <c r="J29" s="33">
        <v>559254796</v>
      </c>
      <c r="K29" s="38">
        <v>1</v>
      </c>
      <c r="L29" s="36">
        <v>1</v>
      </c>
      <c r="M29" s="26" t="s">
        <v>2306</v>
      </c>
      <c r="N29" s="30" t="s">
        <v>1856</v>
      </c>
      <c r="O29" s="26" t="s">
        <v>2408</v>
      </c>
      <c r="P29" s="31">
        <v>3515117</v>
      </c>
      <c r="Q29" s="4" t="s">
        <v>2407</v>
      </c>
      <c r="R29" s="22"/>
    </row>
    <row r="30" spans="1:18" ht="63.75" x14ac:dyDescent="0.2">
      <c r="A30" s="13" t="s">
        <v>2423</v>
      </c>
      <c r="B30" s="46" t="s">
        <v>2424</v>
      </c>
      <c r="C30" s="13">
        <v>4</v>
      </c>
      <c r="D30" s="24">
        <v>4</v>
      </c>
      <c r="E30" s="24">
        <v>3</v>
      </c>
      <c r="F30" s="51">
        <v>0</v>
      </c>
      <c r="G30" s="32" t="s">
        <v>52</v>
      </c>
      <c r="H30" s="51">
        <v>1</v>
      </c>
      <c r="I30" s="33">
        <v>23000000</v>
      </c>
      <c r="J30" s="33">
        <v>23000000</v>
      </c>
      <c r="K30" s="29">
        <v>0</v>
      </c>
      <c r="L30" s="27">
        <v>0</v>
      </c>
      <c r="M30" s="26" t="s">
        <v>2306</v>
      </c>
      <c r="N30" s="30" t="s">
        <v>1856</v>
      </c>
      <c r="O30" s="26" t="s">
        <v>2425</v>
      </c>
      <c r="P30" s="31">
        <v>3515117</v>
      </c>
      <c r="Q30" s="4" t="s">
        <v>2426</v>
      </c>
      <c r="R30" s="54"/>
    </row>
    <row r="31" spans="1:18" ht="51" x14ac:dyDescent="0.2">
      <c r="A31" s="24">
        <v>81112200</v>
      </c>
      <c r="B31" s="25" t="s">
        <v>2366</v>
      </c>
      <c r="C31" s="13">
        <v>5</v>
      </c>
      <c r="D31" s="26">
        <v>5</v>
      </c>
      <c r="E31" s="26">
        <v>60</v>
      </c>
      <c r="F31" s="27">
        <v>0</v>
      </c>
      <c r="G31" s="32" t="s">
        <v>52</v>
      </c>
      <c r="H31" s="27">
        <v>1</v>
      </c>
      <c r="I31" s="33">
        <v>30000000</v>
      </c>
      <c r="J31" s="33">
        <v>30000000</v>
      </c>
      <c r="K31" s="29">
        <v>0</v>
      </c>
      <c r="L31" s="27">
        <v>0</v>
      </c>
      <c r="M31" s="26" t="s">
        <v>2306</v>
      </c>
      <c r="N31" s="30" t="s">
        <v>1856</v>
      </c>
      <c r="O31" s="26" t="s">
        <v>2344</v>
      </c>
      <c r="P31" s="31">
        <v>3515117</v>
      </c>
      <c r="Q31" s="4" t="s">
        <v>2309</v>
      </c>
    </row>
    <row r="32" spans="1:18" ht="63.75" x14ac:dyDescent="0.2">
      <c r="A32" s="24" t="s">
        <v>2367</v>
      </c>
      <c r="B32" s="21" t="s">
        <v>2368</v>
      </c>
      <c r="C32" s="13">
        <v>5</v>
      </c>
      <c r="D32" s="26">
        <v>5</v>
      </c>
      <c r="E32" s="26">
        <v>90</v>
      </c>
      <c r="F32" s="27">
        <v>0</v>
      </c>
      <c r="G32" s="32" t="s">
        <v>52</v>
      </c>
      <c r="H32" s="27">
        <v>1</v>
      </c>
      <c r="I32" s="33">
        <v>112620401</v>
      </c>
      <c r="J32" s="33">
        <v>112620401</v>
      </c>
      <c r="K32" s="29">
        <v>0</v>
      </c>
      <c r="L32" s="27">
        <v>0</v>
      </c>
      <c r="M32" s="26" t="s">
        <v>2306</v>
      </c>
      <c r="N32" s="30" t="s">
        <v>1856</v>
      </c>
      <c r="O32" s="26" t="s">
        <v>2345</v>
      </c>
      <c r="P32" s="31">
        <v>3515117</v>
      </c>
      <c r="Q32" s="4" t="s">
        <v>2338</v>
      </c>
    </row>
    <row r="33" spans="1:18" ht="51" x14ac:dyDescent="0.2">
      <c r="A33" s="24" t="s">
        <v>2329</v>
      </c>
      <c r="B33" s="55" t="s">
        <v>2427</v>
      </c>
      <c r="C33" s="13">
        <v>4</v>
      </c>
      <c r="D33" s="26">
        <v>5</v>
      </c>
      <c r="E33" s="26">
        <v>90</v>
      </c>
      <c r="F33" s="27">
        <v>0</v>
      </c>
      <c r="G33" s="39" t="s">
        <v>47</v>
      </c>
      <c r="H33" s="27">
        <v>1</v>
      </c>
      <c r="I33" s="38">
        <v>185760000</v>
      </c>
      <c r="J33" s="33">
        <v>185760000</v>
      </c>
      <c r="K33" s="29">
        <v>0</v>
      </c>
      <c r="L33" s="27">
        <v>0</v>
      </c>
      <c r="M33" s="26" t="s">
        <v>2306</v>
      </c>
      <c r="N33" s="30" t="s">
        <v>1856</v>
      </c>
      <c r="O33" s="26" t="s">
        <v>2347</v>
      </c>
      <c r="P33" s="31">
        <v>3515117</v>
      </c>
      <c r="Q33" s="4" t="s">
        <v>2308</v>
      </c>
    </row>
    <row r="34" spans="1:18" ht="38.25" x14ac:dyDescent="0.2">
      <c r="A34" s="13">
        <v>80131502</v>
      </c>
      <c r="B34" s="35" t="s">
        <v>2369</v>
      </c>
      <c r="C34" s="13">
        <v>5</v>
      </c>
      <c r="D34" s="13">
        <v>5</v>
      </c>
      <c r="E34" s="13">
        <v>150</v>
      </c>
      <c r="F34" s="36">
        <v>0</v>
      </c>
      <c r="G34" s="39" t="s">
        <v>95</v>
      </c>
      <c r="H34" s="27">
        <v>1</v>
      </c>
      <c r="I34" s="33">
        <f>226212870</f>
        <v>226212870</v>
      </c>
      <c r="J34" s="33">
        <f>226212870</f>
        <v>226212870</v>
      </c>
      <c r="K34" s="29">
        <v>0</v>
      </c>
      <c r="L34" s="27">
        <v>0</v>
      </c>
      <c r="M34" s="26" t="s">
        <v>2306</v>
      </c>
      <c r="N34" s="30" t="s">
        <v>1856</v>
      </c>
      <c r="O34" s="26" t="s">
        <v>2345</v>
      </c>
      <c r="P34" s="31">
        <v>3515117</v>
      </c>
      <c r="Q34" s="4" t="s">
        <v>2338</v>
      </c>
    </row>
    <row r="35" spans="1:18" ht="51" x14ac:dyDescent="0.2">
      <c r="A35" s="24" t="s">
        <v>2330</v>
      </c>
      <c r="B35" s="25" t="s">
        <v>2331</v>
      </c>
      <c r="C35" s="13">
        <v>5</v>
      </c>
      <c r="D35" s="26">
        <v>5</v>
      </c>
      <c r="E35" s="26">
        <v>30</v>
      </c>
      <c r="F35" s="27">
        <v>0</v>
      </c>
      <c r="G35" s="28" t="s">
        <v>100</v>
      </c>
      <c r="H35" s="27">
        <v>1</v>
      </c>
      <c r="I35" s="33">
        <v>48240000</v>
      </c>
      <c r="J35" s="33">
        <v>48240000</v>
      </c>
      <c r="K35" s="29">
        <v>0</v>
      </c>
      <c r="L35" s="27">
        <v>0</v>
      </c>
      <c r="M35" s="26" t="s">
        <v>2306</v>
      </c>
      <c r="N35" s="30" t="s">
        <v>1856</v>
      </c>
      <c r="O35" s="26" t="s">
        <v>2347</v>
      </c>
      <c r="P35" s="31">
        <v>3515117</v>
      </c>
      <c r="Q35" s="4" t="s">
        <v>2308</v>
      </c>
    </row>
    <row r="36" spans="1:18" ht="63.75" x14ac:dyDescent="0.2">
      <c r="A36" s="24" t="s">
        <v>2318</v>
      </c>
      <c r="B36" s="25" t="s">
        <v>2317</v>
      </c>
      <c r="C36" s="13">
        <v>5</v>
      </c>
      <c r="D36" s="26">
        <v>6</v>
      </c>
      <c r="E36" s="26">
        <v>60</v>
      </c>
      <c r="F36" s="27">
        <v>0</v>
      </c>
      <c r="G36" s="32" t="s">
        <v>52</v>
      </c>
      <c r="H36" s="27">
        <v>1</v>
      </c>
      <c r="I36" s="33">
        <v>44723840</v>
      </c>
      <c r="J36" s="33">
        <v>44723840</v>
      </c>
      <c r="K36" s="29">
        <v>0</v>
      </c>
      <c r="L36" s="27">
        <v>0</v>
      </c>
      <c r="M36" s="26" t="s">
        <v>2306</v>
      </c>
      <c r="N36" s="30" t="s">
        <v>1856</v>
      </c>
      <c r="O36" s="26" t="s">
        <v>2347</v>
      </c>
      <c r="P36" s="31">
        <v>3515117</v>
      </c>
      <c r="Q36" s="4" t="s">
        <v>2308</v>
      </c>
    </row>
    <row r="37" spans="1:18" ht="89.25" x14ac:dyDescent="0.2">
      <c r="A37" s="24" t="s">
        <v>2374</v>
      </c>
      <c r="B37" s="35" t="s">
        <v>2375</v>
      </c>
      <c r="C37" s="13">
        <v>6</v>
      </c>
      <c r="D37" s="26">
        <v>7</v>
      </c>
      <c r="E37" s="13">
        <v>720</v>
      </c>
      <c r="F37" s="27">
        <v>0</v>
      </c>
      <c r="G37" s="28" t="s">
        <v>47</v>
      </c>
      <c r="H37" s="27">
        <v>1</v>
      </c>
      <c r="I37" s="38">
        <v>15602052819</v>
      </c>
      <c r="J37" s="38">
        <v>2959210888</v>
      </c>
      <c r="K37" s="38">
        <v>1</v>
      </c>
      <c r="L37" s="36">
        <v>1</v>
      </c>
      <c r="M37" s="26" t="s">
        <v>2306</v>
      </c>
      <c r="N37" s="30" t="s">
        <v>1856</v>
      </c>
      <c r="O37" s="26" t="s">
        <v>2411</v>
      </c>
      <c r="P37" s="31">
        <v>3515117</v>
      </c>
      <c r="Q37" s="4" t="s">
        <v>2410</v>
      </c>
      <c r="R37" s="22"/>
    </row>
    <row r="38" spans="1:18" ht="63.75" x14ac:dyDescent="0.2">
      <c r="A38" s="24" t="s">
        <v>2372</v>
      </c>
      <c r="B38" s="35" t="s">
        <v>2373</v>
      </c>
      <c r="C38" s="26">
        <v>7</v>
      </c>
      <c r="D38" s="26">
        <v>7</v>
      </c>
      <c r="E38" s="13">
        <v>720</v>
      </c>
      <c r="F38" s="27">
        <v>0</v>
      </c>
      <c r="G38" s="28" t="s">
        <v>100</v>
      </c>
      <c r="H38" s="27">
        <v>1</v>
      </c>
      <c r="I38" s="38">
        <v>5329792573</v>
      </c>
      <c r="J38" s="33">
        <v>1023823472</v>
      </c>
      <c r="K38" s="38">
        <v>1</v>
      </c>
      <c r="L38" s="36">
        <v>1</v>
      </c>
      <c r="M38" s="26" t="s">
        <v>2306</v>
      </c>
      <c r="N38" s="30" t="s">
        <v>1856</v>
      </c>
      <c r="O38" s="13" t="s">
        <v>2346</v>
      </c>
      <c r="P38" s="56">
        <v>3515117</v>
      </c>
      <c r="Q38" s="57" t="s">
        <v>2340</v>
      </c>
      <c r="R38" s="22"/>
    </row>
    <row r="39" spans="1:18" ht="51" x14ac:dyDescent="0.2">
      <c r="A39" s="24" t="s">
        <v>2352</v>
      </c>
      <c r="B39" s="35" t="s">
        <v>2353</v>
      </c>
      <c r="C39" s="26">
        <v>9</v>
      </c>
      <c r="D39" s="26">
        <v>10</v>
      </c>
      <c r="E39" s="13">
        <v>630</v>
      </c>
      <c r="F39" s="27">
        <v>0</v>
      </c>
      <c r="G39" s="28" t="s">
        <v>100</v>
      </c>
      <c r="H39" s="27">
        <v>1</v>
      </c>
      <c r="I39" s="38">
        <v>1807911398</v>
      </c>
      <c r="J39" s="38">
        <v>118299906</v>
      </c>
      <c r="K39" s="38">
        <v>1</v>
      </c>
      <c r="L39" s="36">
        <v>1</v>
      </c>
      <c r="M39" s="26" t="s">
        <v>2306</v>
      </c>
      <c r="N39" s="30" t="s">
        <v>1856</v>
      </c>
      <c r="O39" s="26" t="s">
        <v>2408</v>
      </c>
      <c r="P39" s="31">
        <v>3515117</v>
      </c>
      <c r="Q39" s="4" t="s">
        <v>2407</v>
      </c>
      <c r="R39" s="22"/>
    </row>
    <row r="40" spans="1:18" ht="38.25" x14ac:dyDescent="0.2">
      <c r="A40" s="24">
        <v>80131502</v>
      </c>
      <c r="B40" s="25" t="s">
        <v>2376</v>
      </c>
      <c r="C40" s="26">
        <v>9</v>
      </c>
      <c r="D40" s="26">
        <v>10</v>
      </c>
      <c r="E40" s="26">
        <v>60</v>
      </c>
      <c r="F40" s="27">
        <v>0</v>
      </c>
      <c r="G40" s="30" t="s">
        <v>95</v>
      </c>
      <c r="H40" s="27">
        <v>1</v>
      </c>
      <c r="I40" s="33">
        <v>3397394.3206400005</v>
      </c>
      <c r="J40" s="33">
        <v>3397394.3206400005</v>
      </c>
      <c r="K40" s="29">
        <v>0</v>
      </c>
      <c r="L40" s="27">
        <v>0</v>
      </c>
      <c r="M40" s="26" t="s">
        <v>2306</v>
      </c>
      <c r="N40" s="30" t="s">
        <v>1856</v>
      </c>
      <c r="O40" s="26" t="s">
        <v>2345</v>
      </c>
      <c r="P40" s="31">
        <v>3515117</v>
      </c>
      <c r="Q40" s="4" t="s">
        <v>2338</v>
      </c>
    </row>
    <row r="41" spans="1:18" ht="38.25" x14ac:dyDescent="0.2">
      <c r="A41" s="24">
        <v>80131502</v>
      </c>
      <c r="B41" s="25" t="s">
        <v>2377</v>
      </c>
      <c r="C41" s="26">
        <v>9</v>
      </c>
      <c r="D41" s="26">
        <v>10</v>
      </c>
      <c r="E41" s="26">
        <v>60</v>
      </c>
      <c r="F41" s="27">
        <v>0</v>
      </c>
      <c r="G41" s="30" t="s">
        <v>95</v>
      </c>
      <c r="H41" s="27">
        <v>1</v>
      </c>
      <c r="I41" s="33">
        <v>3224588.8640000001</v>
      </c>
      <c r="J41" s="33">
        <v>3224588.8640000001</v>
      </c>
      <c r="K41" s="29">
        <v>0</v>
      </c>
      <c r="L41" s="27">
        <v>0</v>
      </c>
      <c r="M41" s="26" t="s">
        <v>2306</v>
      </c>
      <c r="N41" s="30" t="s">
        <v>1856</v>
      </c>
      <c r="O41" s="26" t="s">
        <v>2345</v>
      </c>
      <c r="P41" s="31">
        <v>3515117</v>
      </c>
      <c r="Q41" s="4" t="s">
        <v>2338</v>
      </c>
    </row>
    <row r="42" spans="1:18" ht="38.25" x14ac:dyDescent="0.2">
      <c r="A42" s="24">
        <v>80131502</v>
      </c>
      <c r="B42" s="25" t="s">
        <v>2414</v>
      </c>
      <c r="C42" s="26">
        <v>9</v>
      </c>
      <c r="D42" s="26">
        <v>10</v>
      </c>
      <c r="E42" s="26">
        <v>60</v>
      </c>
      <c r="F42" s="27">
        <v>0</v>
      </c>
      <c r="G42" s="30" t="s">
        <v>95</v>
      </c>
      <c r="H42" s="27">
        <v>1</v>
      </c>
      <c r="I42" s="33">
        <v>81347123.150944009</v>
      </c>
      <c r="J42" s="33">
        <v>81347123.150944009</v>
      </c>
      <c r="K42" s="29">
        <v>0</v>
      </c>
      <c r="L42" s="27">
        <v>0</v>
      </c>
      <c r="M42" s="26" t="s">
        <v>2306</v>
      </c>
      <c r="N42" s="30" t="s">
        <v>1856</v>
      </c>
      <c r="O42" s="26" t="s">
        <v>2345</v>
      </c>
      <c r="P42" s="31">
        <v>3515117</v>
      </c>
      <c r="Q42" s="4" t="s">
        <v>2338</v>
      </c>
    </row>
    <row r="43" spans="1:18" ht="38.25" x14ac:dyDescent="0.2">
      <c r="A43" s="24">
        <v>80131502</v>
      </c>
      <c r="B43" s="25" t="s">
        <v>2378</v>
      </c>
      <c r="C43" s="26">
        <v>9</v>
      </c>
      <c r="D43" s="26">
        <v>10</v>
      </c>
      <c r="E43" s="26">
        <v>60</v>
      </c>
      <c r="F43" s="27">
        <v>0</v>
      </c>
      <c r="G43" s="30" t="s">
        <v>95</v>
      </c>
      <c r="H43" s="27">
        <v>1</v>
      </c>
      <c r="I43" s="33">
        <v>9717199.8297600001</v>
      </c>
      <c r="J43" s="33">
        <v>9717199.8297600001</v>
      </c>
      <c r="K43" s="29">
        <v>0</v>
      </c>
      <c r="L43" s="27">
        <v>0</v>
      </c>
      <c r="M43" s="26" t="s">
        <v>2306</v>
      </c>
      <c r="N43" s="30" t="s">
        <v>1856</v>
      </c>
      <c r="O43" s="26" t="s">
        <v>2345</v>
      </c>
      <c r="P43" s="31">
        <v>3515117</v>
      </c>
      <c r="Q43" s="4" t="s">
        <v>2338</v>
      </c>
    </row>
    <row r="44" spans="1:18" ht="38.25" x14ac:dyDescent="0.2">
      <c r="A44" s="24">
        <v>80131502</v>
      </c>
      <c r="B44" s="25" t="s">
        <v>2379</v>
      </c>
      <c r="C44" s="26">
        <v>9</v>
      </c>
      <c r="D44" s="26">
        <v>10</v>
      </c>
      <c r="E44" s="26">
        <v>60</v>
      </c>
      <c r="F44" s="27">
        <v>0</v>
      </c>
      <c r="G44" s="30" t="s">
        <v>95</v>
      </c>
      <c r="H44" s="27">
        <v>1</v>
      </c>
      <c r="I44" s="33">
        <v>28918436.230400003</v>
      </c>
      <c r="J44" s="33">
        <v>28918436.230400003</v>
      </c>
      <c r="K44" s="29">
        <v>0</v>
      </c>
      <c r="L44" s="27">
        <v>0</v>
      </c>
      <c r="M44" s="26" t="s">
        <v>2306</v>
      </c>
      <c r="N44" s="30" t="s">
        <v>1856</v>
      </c>
      <c r="O44" s="26" t="s">
        <v>2345</v>
      </c>
      <c r="P44" s="31">
        <v>3515117</v>
      </c>
      <c r="Q44" s="4" t="s">
        <v>2338</v>
      </c>
    </row>
    <row r="45" spans="1:18" ht="38.25" x14ac:dyDescent="0.2">
      <c r="A45" s="24">
        <v>80131502</v>
      </c>
      <c r="B45" s="25" t="s">
        <v>2380</v>
      </c>
      <c r="C45" s="26">
        <v>9</v>
      </c>
      <c r="D45" s="26">
        <v>10</v>
      </c>
      <c r="E45" s="26">
        <v>60</v>
      </c>
      <c r="F45" s="27">
        <v>0</v>
      </c>
      <c r="G45" s="30" t="s">
        <v>95</v>
      </c>
      <c r="H45" s="27">
        <v>1</v>
      </c>
      <c r="I45" s="33">
        <v>237021144.91737926</v>
      </c>
      <c r="J45" s="33">
        <v>237021144.91737926</v>
      </c>
      <c r="K45" s="29">
        <v>0</v>
      </c>
      <c r="L45" s="27">
        <v>0</v>
      </c>
      <c r="M45" s="26" t="s">
        <v>2306</v>
      </c>
      <c r="N45" s="30" t="s">
        <v>1856</v>
      </c>
      <c r="O45" s="26" t="s">
        <v>2345</v>
      </c>
      <c r="P45" s="31">
        <v>3515117</v>
      </c>
      <c r="Q45" s="4" t="s">
        <v>2338</v>
      </c>
    </row>
    <row r="46" spans="1:18" ht="38.25" x14ac:dyDescent="0.2">
      <c r="A46" s="24">
        <v>80131502</v>
      </c>
      <c r="B46" s="25" t="s">
        <v>2381</v>
      </c>
      <c r="C46" s="26">
        <v>9</v>
      </c>
      <c r="D46" s="26">
        <v>10</v>
      </c>
      <c r="E46" s="26">
        <v>60</v>
      </c>
      <c r="F46" s="27">
        <v>0</v>
      </c>
      <c r="G46" s="30" t="s">
        <v>95</v>
      </c>
      <c r="H46" s="27">
        <v>1</v>
      </c>
      <c r="I46" s="33">
        <v>439095713.85839403</v>
      </c>
      <c r="J46" s="33">
        <v>439095713.85839367</v>
      </c>
      <c r="K46" s="29">
        <v>0</v>
      </c>
      <c r="L46" s="27">
        <v>0</v>
      </c>
      <c r="M46" s="26" t="s">
        <v>2306</v>
      </c>
      <c r="N46" s="30" t="s">
        <v>1856</v>
      </c>
      <c r="O46" s="26" t="s">
        <v>2345</v>
      </c>
      <c r="P46" s="31">
        <v>3515117</v>
      </c>
      <c r="Q46" s="4" t="s">
        <v>2338</v>
      </c>
    </row>
    <row r="47" spans="1:18" ht="38.25" x14ac:dyDescent="0.2">
      <c r="A47" s="24">
        <v>80131502</v>
      </c>
      <c r="B47" s="25" t="s">
        <v>2382</v>
      </c>
      <c r="C47" s="26">
        <v>9</v>
      </c>
      <c r="D47" s="26">
        <v>10</v>
      </c>
      <c r="E47" s="26">
        <v>60</v>
      </c>
      <c r="F47" s="27">
        <v>0</v>
      </c>
      <c r="G47" s="30" t="s">
        <v>95</v>
      </c>
      <c r="H47" s="27">
        <v>1</v>
      </c>
      <c r="I47" s="33">
        <v>139476907.14352641</v>
      </c>
      <c r="J47" s="33">
        <v>139476907.14352641</v>
      </c>
      <c r="K47" s="29">
        <v>0</v>
      </c>
      <c r="L47" s="27">
        <v>0</v>
      </c>
      <c r="M47" s="26" t="s">
        <v>2306</v>
      </c>
      <c r="N47" s="30" t="s">
        <v>1856</v>
      </c>
      <c r="O47" s="26" t="s">
        <v>2345</v>
      </c>
      <c r="P47" s="31">
        <v>3515117</v>
      </c>
      <c r="Q47" s="4" t="s">
        <v>2338</v>
      </c>
    </row>
    <row r="48" spans="1:18" ht="38.25" x14ac:dyDescent="0.2">
      <c r="A48" s="24">
        <v>80131502</v>
      </c>
      <c r="B48" s="25" t="s">
        <v>2383</v>
      </c>
      <c r="C48" s="26">
        <v>9</v>
      </c>
      <c r="D48" s="26">
        <v>10</v>
      </c>
      <c r="E48" s="26">
        <v>60</v>
      </c>
      <c r="F48" s="27">
        <v>0</v>
      </c>
      <c r="G48" s="30" t="s">
        <v>95</v>
      </c>
      <c r="H48" s="27">
        <v>1</v>
      </c>
      <c r="I48" s="33">
        <v>67582061.244902402</v>
      </c>
      <c r="J48" s="33">
        <v>67582061.244902402</v>
      </c>
      <c r="K48" s="29">
        <v>0</v>
      </c>
      <c r="L48" s="27">
        <v>0</v>
      </c>
      <c r="M48" s="26" t="s">
        <v>2306</v>
      </c>
      <c r="N48" s="30" t="s">
        <v>1856</v>
      </c>
      <c r="O48" s="26" t="s">
        <v>2345</v>
      </c>
      <c r="P48" s="31">
        <v>3515117</v>
      </c>
      <c r="Q48" s="4" t="s">
        <v>2338</v>
      </c>
    </row>
    <row r="49" spans="1:19" ht="38.25" x14ac:dyDescent="0.2">
      <c r="A49" s="24">
        <v>80131502</v>
      </c>
      <c r="B49" s="25" t="s">
        <v>2384</v>
      </c>
      <c r="C49" s="26">
        <v>9</v>
      </c>
      <c r="D49" s="26">
        <v>10</v>
      </c>
      <c r="E49" s="26">
        <v>60</v>
      </c>
      <c r="F49" s="27">
        <v>0</v>
      </c>
      <c r="G49" s="30" t="s">
        <v>95</v>
      </c>
      <c r="H49" s="27">
        <v>1</v>
      </c>
      <c r="I49" s="33">
        <f>47600000*1.072*2</f>
        <v>102054400</v>
      </c>
      <c r="J49" s="33">
        <f>47600000*1.072*2</f>
        <v>102054400</v>
      </c>
      <c r="K49" s="29">
        <v>0</v>
      </c>
      <c r="L49" s="27">
        <v>0</v>
      </c>
      <c r="M49" s="26" t="s">
        <v>2306</v>
      </c>
      <c r="N49" s="30" t="s">
        <v>1856</v>
      </c>
      <c r="O49" s="26" t="s">
        <v>2345</v>
      </c>
      <c r="P49" s="31">
        <v>3515117</v>
      </c>
      <c r="Q49" s="4" t="s">
        <v>2338</v>
      </c>
    </row>
    <row r="50" spans="1:19" ht="38.25" x14ac:dyDescent="0.2">
      <c r="A50" s="24">
        <v>80131502</v>
      </c>
      <c r="B50" s="25" t="s">
        <v>2385</v>
      </c>
      <c r="C50" s="26">
        <v>9</v>
      </c>
      <c r="D50" s="26">
        <v>10</v>
      </c>
      <c r="E50" s="26">
        <v>60</v>
      </c>
      <c r="F50" s="27">
        <v>0</v>
      </c>
      <c r="G50" s="30" t="s">
        <v>95</v>
      </c>
      <c r="H50" s="27">
        <v>1</v>
      </c>
      <c r="I50" s="33">
        <v>2740900.5344000002</v>
      </c>
      <c r="J50" s="33">
        <v>2740900.5344000002</v>
      </c>
      <c r="K50" s="29">
        <v>0</v>
      </c>
      <c r="L50" s="27">
        <v>0</v>
      </c>
      <c r="M50" s="26" t="s">
        <v>2306</v>
      </c>
      <c r="N50" s="30" t="s">
        <v>1856</v>
      </c>
      <c r="O50" s="26" t="s">
        <v>2345</v>
      </c>
      <c r="P50" s="31">
        <v>3515117</v>
      </c>
      <c r="Q50" s="4" t="s">
        <v>2338</v>
      </c>
    </row>
    <row r="51" spans="1:19" ht="38.25" x14ac:dyDescent="0.2">
      <c r="A51" s="13">
        <v>80131502</v>
      </c>
      <c r="B51" s="35" t="s">
        <v>2369</v>
      </c>
      <c r="C51" s="13">
        <v>9</v>
      </c>
      <c r="D51" s="13">
        <v>10</v>
      </c>
      <c r="E51" s="13">
        <v>60</v>
      </c>
      <c r="F51" s="36">
        <v>0</v>
      </c>
      <c r="G51" s="39" t="s">
        <v>95</v>
      </c>
      <c r="H51" s="27">
        <v>1</v>
      </c>
      <c r="I51" s="33">
        <f>45242574*2</f>
        <v>90485148</v>
      </c>
      <c r="J51" s="33">
        <f>45242574*2</f>
        <v>90485148</v>
      </c>
      <c r="K51" s="29">
        <v>0</v>
      </c>
      <c r="L51" s="27">
        <v>0</v>
      </c>
      <c r="M51" s="26" t="s">
        <v>2306</v>
      </c>
      <c r="N51" s="30" t="s">
        <v>1856</v>
      </c>
      <c r="O51" s="26" t="s">
        <v>2345</v>
      </c>
      <c r="P51" s="31">
        <v>3515117</v>
      </c>
      <c r="Q51" s="4" t="s">
        <v>2338</v>
      </c>
      <c r="R51" s="37"/>
    </row>
    <row r="52" spans="1:19" ht="38.25" x14ac:dyDescent="0.2">
      <c r="A52" s="24">
        <v>80131502</v>
      </c>
      <c r="B52" s="25" t="s">
        <v>2386</v>
      </c>
      <c r="C52" s="26">
        <v>9</v>
      </c>
      <c r="D52" s="26">
        <v>10</v>
      </c>
      <c r="E52" s="26">
        <v>60</v>
      </c>
      <c r="F52" s="27">
        <v>0</v>
      </c>
      <c r="G52" s="30" t="s">
        <v>95</v>
      </c>
      <c r="H52" s="27">
        <v>1</v>
      </c>
      <c r="I52" s="33">
        <v>275591536.09688962</v>
      </c>
      <c r="J52" s="33">
        <v>275591536.09688962</v>
      </c>
      <c r="K52" s="29">
        <v>0</v>
      </c>
      <c r="L52" s="27">
        <v>0</v>
      </c>
      <c r="M52" s="26" t="s">
        <v>2306</v>
      </c>
      <c r="N52" s="30" t="s">
        <v>1856</v>
      </c>
      <c r="O52" s="26" t="s">
        <v>2350</v>
      </c>
      <c r="P52" s="31">
        <v>3515117</v>
      </c>
      <c r="Q52" s="4" t="s">
        <v>2349</v>
      </c>
    </row>
    <row r="53" spans="1:19" ht="38.25" x14ac:dyDescent="0.2">
      <c r="A53" s="24">
        <v>80131502</v>
      </c>
      <c r="B53" s="25" t="s">
        <v>2387</v>
      </c>
      <c r="C53" s="26">
        <v>9</v>
      </c>
      <c r="D53" s="26">
        <v>10</v>
      </c>
      <c r="E53" s="26">
        <v>60</v>
      </c>
      <c r="F53" s="27">
        <v>0</v>
      </c>
      <c r="G53" s="30" t="s">
        <v>95</v>
      </c>
      <c r="H53" s="27">
        <v>1</v>
      </c>
      <c r="I53" s="33">
        <v>4453123.6547200009</v>
      </c>
      <c r="J53" s="33">
        <v>4453123.6547200009</v>
      </c>
      <c r="K53" s="29">
        <v>0</v>
      </c>
      <c r="L53" s="27">
        <v>0</v>
      </c>
      <c r="M53" s="26" t="s">
        <v>2306</v>
      </c>
      <c r="N53" s="30" t="s">
        <v>1856</v>
      </c>
      <c r="O53" s="26" t="s">
        <v>2350</v>
      </c>
      <c r="P53" s="31">
        <v>3515117</v>
      </c>
      <c r="Q53" s="4" t="s">
        <v>2349</v>
      </c>
    </row>
    <row r="54" spans="1:19" ht="38.25" x14ac:dyDescent="0.2">
      <c r="A54" s="13">
        <v>80131502</v>
      </c>
      <c r="B54" s="35" t="s">
        <v>2415</v>
      </c>
      <c r="C54" s="13">
        <v>9</v>
      </c>
      <c r="D54" s="13">
        <v>10</v>
      </c>
      <c r="E54" s="13">
        <v>60</v>
      </c>
      <c r="F54" s="36">
        <v>0</v>
      </c>
      <c r="G54" s="30" t="s">
        <v>95</v>
      </c>
      <c r="H54" s="27">
        <v>1</v>
      </c>
      <c r="I54" s="33">
        <v>67751689.639155209</v>
      </c>
      <c r="J54" s="33">
        <v>67751689.639155209</v>
      </c>
      <c r="K54" s="29">
        <v>0</v>
      </c>
      <c r="L54" s="27">
        <v>0</v>
      </c>
      <c r="M54" s="26" t="s">
        <v>2306</v>
      </c>
      <c r="N54" s="30" t="s">
        <v>1856</v>
      </c>
      <c r="O54" s="26" t="s">
        <v>2350</v>
      </c>
      <c r="P54" s="31">
        <v>3515117</v>
      </c>
      <c r="Q54" s="4" t="s">
        <v>2349</v>
      </c>
    </row>
    <row r="55" spans="1:19" ht="38.25" x14ac:dyDescent="0.2">
      <c r="A55" s="24">
        <v>80131502</v>
      </c>
      <c r="B55" s="25" t="s">
        <v>2388</v>
      </c>
      <c r="C55" s="26">
        <v>9</v>
      </c>
      <c r="D55" s="26">
        <v>10</v>
      </c>
      <c r="E55" s="26">
        <v>60</v>
      </c>
      <c r="F55" s="27">
        <v>0</v>
      </c>
      <c r="G55" s="30" t="s">
        <v>95</v>
      </c>
      <c r="H55" s="27">
        <v>1</v>
      </c>
      <c r="I55" s="33">
        <v>30199583.715123206</v>
      </c>
      <c r="J55" s="33">
        <v>30199583.715123206</v>
      </c>
      <c r="K55" s="29">
        <v>0</v>
      </c>
      <c r="L55" s="27">
        <v>0</v>
      </c>
      <c r="M55" s="26" t="s">
        <v>2306</v>
      </c>
      <c r="N55" s="30" t="s">
        <v>1856</v>
      </c>
      <c r="O55" s="26" t="s">
        <v>2350</v>
      </c>
      <c r="P55" s="31">
        <v>3515117</v>
      </c>
      <c r="Q55" s="4" t="s">
        <v>2349</v>
      </c>
    </row>
    <row r="56" spans="1:19" ht="38.25" x14ac:dyDescent="0.2">
      <c r="A56" s="24">
        <v>80131502</v>
      </c>
      <c r="B56" s="25" t="s">
        <v>2389</v>
      </c>
      <c r="C56" s="26">
        <v>9</v>
      </c>
      <c r="D56" s="26">
        <v>10</v>
      </c>
      <c r="E56" s="26">
        <v>60</v>
      </c>
      <c r="F56" s="27">
        <v>0</v>
      </c>
      <c r="G56" s="30" t="s">
        <v>95</v>
      </c>
      <c r="H56" s="27">
        <v>1</v>
      </c>
      <c r="I56" s="33">
        <v>2288962.0385184004</v>
      </c>
      <c r="J56" s="33">
        <v>2288962.0385184004</v>
      </c>
      <c r="K56" s="29">
        <v>0</v>
      </c>
      <c r="L56" s="27">
        <v>0</v>
      </c>
      <c r="M56" s="26" t="s">
        <v>2306</v>
      </c>
      <c r="N56" s="30" t="s">
        <v>1856</v>
      </c>
      <c r="O56" s="26" t="s">
        <v>2350</v>
      </c>
      <c r="P56" s="31">
        <v>3515117</v>
      </c>
      <c r="Q56" s="4" t="s">
        <v>2349</v>
      </c>
    </row>
    <row r="57" spans="1:19" ht="38.25" x14ac:dyDescent="0.2">
      <c r="A57" s="24">
        <v>80131502</v>
      </c>
      <c r="B57" s="25" t="s">
        <v>2390</v>
      </c>
      <c r="C57" s="26">
        <v>9</v>
      </c>
      <c r="D57" s="26">
        <v>10</v>
      </c>
      <c r="E57" s="26">
        <v>60</v>
      </c>
      <c r="F57" s="27">
        <v>0</v>
      </c>
      <c r="G57" s="30" t="s">
        <v>95</v>
      </c>
      <c r="H57" s="27">
        <v>1</v>
      </c>
      <c r="I57" s="33">
        <v>9037542.6879584007</v>
      </c>
      <c r="J57" s="33">
        <v>9037542.6879584007</v>
      </c>
      <c r="K57" s="29">
        <v>0</v>
      </c>
      <c r="L57" s="27">
        <v>0</v>
      </c>
      <c r="M57" s="26" t="s">
        <v>2306</v>
      </c>
      <c r="N57" s="30" t="s">
        <v>1856</v>
      </c>
      <c r="O57" s="26" t="s">
        <v>2350</v>
      </c>
      <c r="P57" s="31">
        <v>3515117</v>
      </c>
      <c r="Q57" s="4" t="s">
        <v>2349</v>
      </c>
    </row>
    <row r="58" spans="1:19" ht="38.25" x14ac:dyDescent="0.2">
      <c r="A58" s="24">
        <v>80131502</v>
      </c>
      <c r="B58" s="25" t="s">
        <v>2391</v>
      </c>
      <c r="C58" s="26">
        <v>9</v>
      </c>
      <c r="D58" s="26">
        <v>10</v>
      </c>
      <c r="E58" s="26">
        <v>60</v>
      </c>
      <c r="F58" s="27">
        <v>0</v>
      </c>
      <c r="G58" s="30" t="s">
        <v>95</v>
      </c>
      <c r="H58" s="27">
        <v>1</v>
      </c>
      <c r="I58" s="33">
        <f>43622860/10*2*1.072</f>
        <v>9352741.1840000004</v>
      </c>
      <c r="J58" s="33">
        <v>10007433.066880001</v>
      </c>
      <c r="K58" s="29">
        <v>0</v>
      </c>
      <c r="L58" s="27">
        <v>0</v>
      </c>
      <c r="M58" s="26" t="s">
        <v>2306</v>
      </c>
      <c r="N58" s="30" t="s">
        <v>1856</v>
      </c>
      <c r="O58" s="26" t="s">
        <v>2350</v>
      </c>
      <c r="P58" s="31">
        <v>3515117</v>
      </c>
      <c r="Q58" s="4" t="s">
        <v>2349</v>
      </c>
    </row>
    <row r="59" spans="1:19" ht="38.25" x14ac:dyDescent="0.2">
      <c r="A59" s="13">
        <v>80131502</v>
      </c>
      <c r="B59" s="35" t="s">
        <v>2354</v>
      </c>
      <c r="C59" s="13">
        <v>9</v>
      </c>
      <c r="D59" s="13">
        <v>10</v>
      </c>
      <c r="E59" s="13">
        <v>60</v>
      </c>
      <c r="F59" s="27">
        <v>0</v>
      </c>
      <c r="G59" s="30" t="s">
        <v>95</v>
      </c>
      <c r="H59" s="27">
        <v>1</v>
      </c>
      <c r="I59" s="33">
        <f>35140704/8*2</f>
        <v>8785176</v>
      </c>
      <c r="J59" s="38">
        <f>35140704/8*2</f>
        <v>8785176</v>
      </c>
      <c r="K59" s="29">
        <v>0</v>
      </c>
      <c r="L59" s="27">
        <v>0</v>
      </c>
      <c r="M59" s="26" t="s">
        <v>2306</v>
      </c>
      <c r="N59" s="30" t="s">
        <v>1856</v>
      </c>
      <c r="O59" s="26" t="s">
        <v>2341</v>
      </c>
      <c r="P59" s="31">
        <v>3515117</v>
      </c>
      <c r="Q59" s="40" t="s">
        <v>2312</v>
      </c>
      <c r="R59" s="41"/>
    </row>
    <row r="60" spans="1:19" ht="38.25" x14ac:dyDescent="0.2">
      <c r="A60" s="24">
        <v>80131502</v>
      </c>
      <c r="B60" s="19" t="s">
        <v>2361</v>
      </c>
      <c r="C60" s="13">
        <v>9</v>
      </c>
      <c r="D60" s="26">
        <v>10</v>
      </c>
      <c r="E60" s="26">
        <v>60</v>
      </c>
      <c r="F60" s="27">
        <v>0</v>
      </c>
      <c r="G60" s="30" t="s">
        <v>95</v>
      </c>
      <c r="H60" s="27">
        <v>1</v>
      </c>
      <c r="I60" s="33">
        <f>150615162/8*2</f>
        <v>37653790.5</v>
      </c>
      <c r="J60" s="38">
        <f>150615162/8*2</f>
        <v>37653790.5</v>
      </c>
      <c r="K60" s="29">
        <v>0</v>
      </c>
      <c r="L60" s="27">
        <v>0</v>
      </c>
      <c r="M60" s="26" t="s">
        <v>2306</v>
      </c>
      <c r="N60" s="30" t="s">
        <v>1856</v>
      </c>
      <c r="O60" s="26" t="s">
        <v>2341</v>
      </c>
      <c r="P60" s="31">
        <v>3515117</v>
      </c>
      <c r="Q60" s="40" t="s">
        <v>2312</v>
      </c>
      <c r="R60" s="41"/>
      <c r="S60" s="42"/>
    </row>
    <row r="61" spans="1:19" ht="38.25" x14ac:dyDescent="0.2">
      <c r="A61" s="24">
        <v>80131502</v>
      </c>
      <c r="B61" s="25" t="s">
        <v>2392</v>
      </c>
      <c r="C61" s="26">
        <v>9</v>
      </c>
      <c r="D61" s="26">
        <v>10</v>
      </c>
      <c r="E61" s="26">
        <v>60</v>
      </c>
      <c r="F61" s="27">
        <v>0</v>
      </c>
      <c r="G61" s="30" t="s">
        <v>95</v>
      </c>
      <c r="H61" s="27">
        <v>1</v>
      </c>
      <c r="I61" s="33">
        <v>115534439.32602879</v>
      </c>
      <c r="J61" s="33">
        <v>115534439.32602879</v>
      </c>
      <c r="K61" s="29">
        <v>0</v>
      </c>
      <c r="L61" s="27">
        <v>0</v>
      </c>
      <c r="M61" s="26" t="s">
        <v>2306</v>
      </c>
      <c r="N61" s="30" t="s">
        <v>1856</v>
      </c>
      <c r="O61" s="26" t="s">
        <v>2341</v>
      </c>
      <c r="P61" s="31">
        <v>3515117</v>
      </c>
      <c r="Q61" s="4" t="s">
        <v>2312</v>
      </c>
    </row>
    <row r="62" spans="1:19" ht="38.25" x14ac:dyDescent="0.2">
      <c r="A62" s="24">
        <v>80131502</v>
      </c>
      <c r="B62" s="25" t="s">
        <v>2393</v>
      </c>
      <c r="C62" s="26">
        <v>9</v>
      </c>
      <c r="D62" s="26">
        <v>10</v>
      </c>
      <c r="E62" s="26">
        <v>60</v>
      </c>
      <c r="F62" s="27">
        <v>0</v>
      </c>
      <c r="G62" s="30" t="s">
        <v>95</v>
      </c>
      <c r="H62" s="27">
        <v>1</v>
      </c>
      <c r="I62" s="33">
        <v>82941618.468643218</v>
      </c>
      <c r="J62" s="33">
        <v>82941618.468643218</v>
      </c>
      <c r="K62" s="29">
        <v>0</v>
      </c>
      <c r="L62" s="27">
        <v>0</v>
      </c>
      <c r="M62" s="26" t="s">
        <v>2306</v>
      </c>
      <c r="N62" s="30" t="s">
        <v>1856</v>
      </c>
      <c r="O62" s="26" t="s">
        <v>2341</v>
      </c>
      <c r="P62" s="31">
        <v>3515117</v>
      </c>
      <c r="Q62" s="4" t="s">
        <v>2312</v>
      </c>
    </row>
    <row r="63" spans="1:19" ht="38.25" x14ac:dyDescent="0.2">
      <c r="A63" s="24">
        <v>80131502</v>
      </c>
      <c r="B63" s="25" t="s">
        <v>2394</v>
      </c>
      <c r="C63" s="26">
        <v>9</v>
      </c>
      <c r="D63" s="26">
        <v>10</v>
      </c>
      <c r="E63" s="26">
        <v>60</v>
      </c>
      <c r="F63" s="27">
        <v>0</v>
      </c>
      <c r="G63" s="30" t="s">
        <v>95</v>
      </c>
      <c r="H63" s="27">
        <v>1</v>
      </c>
      <c r="I63" s="33">
        <v>52222501.393260814</v>
      </c>
      <c r="J63" s="33">
        <v>52222501.393260814</v>
      </c>
      <c r="K63" s="29">
        <v>0</v>
      </c>
      <c r="L63" s="27">
        <v>0</v>
      </c>
      <c r="M63" s="26" t="s">
        <v>2306</v>
      </c>
      <c r="N63" s="30" t="s">
        <v>1856</v>
      </c>
      <c r="O63" s="26" t="s">
        <v>2341</v>
      </c>
      <c r="P63" s="31">
        <v>3515117</v>
      </c>
      <c r="Q63" s="4" t="s">
        <v>2312</v>
      </c>
    </row>
    <row r="64" spans="1:19" ht="38.25" x14ac:dyDescent="0.2">
      <c r="A64" s="24">
        <v>80131502</v>
      </c>
      <c r="B64" s="25" t="s">
        <v>2395</v>
      </c>
      <c r="C64" s="26">
        <v>9</v>
      </c>
      <c r="D64" s="26">
        <v>10</v>
      </c>
      <c r="E64" s="26">
        <v>60</v>
      </c>
      <c r="F64" s="27">
        <v>0</v>
      </c>
      <c r="G64" s="30" t="s">
        <v>95</v>
      </c>
      <c r="H64" s="27">
        <v>1</v>
      </c>
      <c r="I64" s="33">
        <v>60340607.288819194</v>
      </c>
      <c r="J64" s="33">
        <v>60340607.288819194</v>
      </c>
      <c r="K64" s="29">
        <v>0</v>
      </c>
      <c r="L64" s="27">
        <v>0</v>
      </c>
      <c r="M64" s="26" t="s">
        <v>2306</v>
      </c>
      <c r="N64" s="30" t="s">
        <v>1856</v>
      </c>
      <c r="O64" s="26" t="s">
        <v>2341</v>
      </c>
      <c r="P64" s="31">
        <v>3515117</v>
      </c>
      <c r="Q64" s="4" t="s">
        <v>2312</v>
      </c>
    </row>
    <row r="65" spans="1:18" ht="38.25" x14ac:dyDescent="0.2">
      <c r="A65" s="24">
        <v>80131502</v>
      </c>
      <c r="B65" s="25" t="s">
        <v>2396</v>
      </c>
      <c r="C65" s="26">
        <v>9</v>
      </c>
      <c r="D65" s="26">
        <v>10</v>
      </c>
      <c r="E65" s="26">
        <v>60</v>
      </c>
      <c r="F65" s="27">
        <v>0</v>
      </c>
      <c r="G65" s="30" t="s">
        <v>95</v>
      </c>
      <c r="H65" s="27">
        <v>1</v>
      </c>
      <c r="I65" s="33">
        <v>6944537.9562944006</v>
      </c>
      <c r="J65" s="33">
        <v>6944537.9562944006</v>
      </c>
      <c r="K65" s="29">
        <v>0</v>
      </c>
      <c r="L65" s="27">
        <v>0</v>
      </c>
      <c r="M65" s="26" t="s">
        <v>2306</v>
      </c>
      <c r="N65" s="30" t="s">
        <v>1856</v>
      </c>
      <c r="O65" s="26" t="s">
        <v>2341</v>
      </c>
      <c r="P65" s="31">
        <v>3515117</v>
      </c>
      <c r="Q65" s="4" t="s">
        <v>2312</v>
      </c>
    </row>
    <row r="66" spans="1:18" ht="38.25" x14ac:dyDescent="0.2">
      <c r="A66" s="24">
        <v>80131502</v>
      </c>
      <c r="B66" s="25" t="s">
        <v>2397</v>
      </c>
      <c r="C66" s="26">
        <v>9</v>
      </c>
      <c r="D66" s="26">
        <v>10</v>
      </c>
      <c r="E66" s="26">
        <v>60</v>
      </c>
      <c r="F66" s="27">
        <v>0</v>
      </c>
      <c r="G66" s="30" t="s">
        <v>95</v>
      </c>
      <c r="H66" s="27">
        <v>1</v>
      </c>
      <c r="I66" s="33">
        <v>969080.46641280001</v>
      </c>
      <c r="J66" s="33">
        <v>969080.46641280001</v>
      </c>
      <c r="K66" s="29">
        <v>0</v>
      </c>
      <c r="L66" s="27">
        <v>0</v>
      </c>
      <c r="M66" s="26" t="s">
        <v>2306</v>
      </c>
      <c r="N66" s="30" t="s">
        <v>1856</v>
      </c>
      <c r="O66" s="26" t="s">
        <v>2341</v>
      </c>
      <c r="P66" s="31">
        <v>3515117</v>
      </c>
      <c r="Q66" s="4" t="s">
        <v>2312</v>
      </c>
    </row>
    <row r="67" spans="1:18" ht="38.25" x14ac:dyDescent="0.2">
      <c r="A67" s="24">
        <v>80131502</v>
      </c>
      <c r="B67" s="25" t="s">
        <v>2398</v>
      </c>
      <c r="C67" s="26">
        <v>9</v>
      </c>
      <c r="D67" s="26">
        <v>10</v>
      </c>
      <c r="E67" s="26">
        <v>60</v>
      </c>
      <c r="F67" s="27">
        <v>0</v>
      </c>
      <c r="G67" s="30" t="s">
        <v>95</v>
      </c>
      <c r="H67" s="27">
        <v>1</v>
      </c>
      <c r="I67" s="33">
        <v>608564.01146240009</v>
      </c>
      <c r="J67" s="33">
        <v>608564.01146240009</v>
      </c>
      <c r="K67" s="29">
        <v>0</v>
      </c>
      <c r="L67" s="27">
        <v>0</v>
      </c>
      <c r="M67" s="26" t="s">
        <v>2306</v>
      </c>
      <c r="N67" s="30" t="s">
        <v>1856</v>
      </c>
      <c r="O67" s="26" t="s">
        <v>2341</v>
      </c>
      <c r="P67" s="31">
        <v>3515117</v>
      </c>
      <c r="Q67" s="4" t="s">
        <v>2312</v>
      </c>
    </row>
    <row r="68" spans="1:18" ht="38.25" x14ac:dyDescent="0.2">
      <c r="A68" s="24">
        <v>80131502</v>
      </c>
      <c r="B68" s="25" t="s">
        <v>2399</v>
      </c>
      <c r="C68" s="26">
        <v>9</v>
      </c>
      <c r="D68" s="26">
        <v>10</v>
      </c>
      <c r="E68" s="26">
        <v>60</v>
      </c>
      <c r="F68" s="27">
        <v>0</v>
      </c>
      <c r="G68" s="30" t="s">
        <v>95</v>
      </c>
      <c r="H68" s="27">
        <v>1</v>
      </c>
      <c r="I68" s="33">
        <v>3726016.4514943999</v>
      </c>
      <c r="J68" s="33">
        <v>3726016.4514943999</v>
      </c>
      <c r="K68" s="29">
        <v>0</v>
      </c>
      <c r="L68" s="27">
        <v>0</v>
      </c>
      <c r="M68" s="26" t="s">
        <v>2306</v>
      </c>
      <c r="N68" s="30" t="s">
        <v>1856</v>
      </c>
      <c r="O68" s="26" t="s">
        <v>2341</v>
      </c>
      <c r="P68" s="31">
        <v>3515117</v>
      </c>
      <c r="Q68" s="4" t="s">
        <v>2312</v>
      </c>
    </row>
    <row r="69" spans="1:18" ht="38.25" x14ac:dyDescent="0.2">
      <c r="A69" s="24">
        <v>80131502</v>
      </c>
      <c r="B69" s="25" t="s">
        <v>2400</v>
      </c>
      <c r="C69" s="26">
        <v>9</v>
      </c>
      <c r="D69" s="26">
        <v>10</v>
      </c>
      <c r="E69" s="26">
        <v>60</v>
      </c>
      <c r="F69" s="27">
        <v>0</v>
      </c>
      <c r="G69" s="30" t="s">
        <v>95</v>
      </c>
      <c r="H69" s="27">
        <v>1</v>
      </c>
      <c r="I69" s="33">
        <v>1400644.8473920003</v>
      </c>
      <c r="J69" s="33">
        <v>1400644.8473920003</v>
      </c>
      <c r="K69" s="29">
        <v>0</v>
      </c>
      <c r="L69" s="27">
        <v>0</v>
      </c>
      <c r="M69" s="26" t="s">
        <v>2306</v>
      </c>
      <c r="N69" s="30" t="s">
        <v>1856</v>
      </c>
      <c r="O69" s="26" t="s">
        <v>2341</v>
      </c>
      <c r="P69" s="31">
        <v>3515117</v>
      </c>
      <c r="Q69" s="4" t="s">
        <v>2312</v>
      </c>
    </row>
    <row r="70" spans="1:18" ht="38.25" x14ac:dyDescent="0.2">
      <c r="A70" s="13">
        <v>80131502</v>
      </c>
      <c r="B70" s="35" t="s">
        <v>2355</v>
      </c>
      <c r="C70" s="13">
        <v>9</v>
      </c>
      <c r="D70" s="13">
        <v>10</v>
      </c>
      <c r="E70" s="13">
        <v>60</v>
      </c>
      <c r="F70" s="27">
        <v>0</v>
      </c>
      <c r="G70" s="30" t="s">
        <v>95</v>
      </c>
      <c r="H70" s="27">
        <v>1</v>
      </c>
      <c r="I70" s="33">
        <f>6800000/8*2</f>
        <v>1700000</v>
      </c>
      <c r="J70" s="38">
        <f>6800000/8*2</f>
        <v>1700000</v>
      </c>
      <c r="K70" s="29">
        <v>0</v>
      </c>
      <c r="L70" s="27">
        <v>0</v>
      </c>
      <c r="M70" s="26" t="s">
        <v>2306</v>
      </c>
      <c r="N70" s="30" t="s">
        <v>1856</v>
      </c>
      <c r="O70" s="26" t="s">
        <v>2341</v>
      </c>
      <c r="P70" s="31">
        <v>3515117</v>
      </c>
      <c r="Q70" s="40" t="s">
        <v>2312</v>
      </c>
      <c r="R70" s="37"/>
    </row>
    <row r="71" spans="1:18" ht="38.25" x14ac:dyDescent="0.2">
      <c r="A71" s="24">
        <v>80131502</v>
      </c>
      <c r="B71" s="25" t="s">
        <v>2401</v>
      </c>
      <c r="C71" s="26">
        <v>9</v>
      </c>
      <c r="D71" s="26">
        <v>10</v>
      </c>
      <c r="E71" s="26">
        <v>60</v>
      </c>
      <c r="F71" s="27">
        <v>0</v>
      </c>
      <c r="G71" s="30" t="s">
        <v>95</v>
      </c>
      <c r="H71" s="27">
        <v>1</v>
      </c>
      <c r="I71" s="33">
        <v>2009416.4630176001</v>
      </c>
      <c r="J71" s="33">
        <v>2009416.4630176001</v>
      </c>
      <c r="K71" s="29">
        <v>0</v>
      </c>
      <c r="L71" s="27">
        <v>0</v>
      </c>
      <c r="M71" s="26" t="s">
        <v>2306</v>
      </c>
      <c r="N71" s="30" t="s">
        <v>1856</v>
      </c>
      <c r="O71" s="26" t="s">
        <v>2341</v>
      </c>
      <c r="P71" s="31">
        <v>3515117</v>
      </c>
      <c r="Q71" s="4" t="s">
        <v>2312</v>
      </c>
    </row>
    <row r="72" spans="1:18" ht="38.25" x14ac:dyDescent="0.2">
      <c r="A72" s="24">
        <v>80131502</v>
      </c>
      <c r="B72" s="25" t="s">
        <v>2402</v>
      </c>
      <c r="C72" s="26">
        <v>9</v>
      </c>
      <c r="D72" s="26">
        <v>10</v>
      </c>
      <c r="E72" s="26">
        <v>60</v>
      </c>
      <c r="F72" s="27">
        <v>0</v>
      </c>
      <c r="G72" s="30" t="s">
        <v>95</v>
      </c>
      <c r="H72" s="27">
        <v>1</v>
      </c>
      <c r="I72" s="33">
        <v>5545597.2252800008</v>
      </c>
      <c r="J72" s="33">
        <v>5545597.2252800008</v>
      </c>
      <c r="K72" s="29">
        <v>0</v>
      </c>
      <c r="L72" s="27">
        <v>0</v>
      </c>
      <c r="M72" s="26" t="s">
        <v>2306</v>
      </c>
      <c r="N72" s="30" t="s">
        <v>1856</v>
      </c>
      <c r="O72" s="26" t="s">
        <v>2413</v>
      </c>
      <c r="P72" s="31">
        <v>3515117</v>
      </c>
      <c r="Q72" s="4" t="s">
        <v>2412</v>
      </c>
    </row>
    <row r="73" spans="1:18" ht="38.25" x14ac:dyDescent="0.2">
      <c r="A73" s="24">
        <v>80131502</v>
      </c>
      <c r="B73" s="25" t="s">
        <v>2403</v>
      </c>
      <c r="C73" s="26">
        <v>9</v>
      </c>
      <c r="D73" s="26">
        <v>10</v>
      </c>
      <c r="E73" s="26">
        <v>60</v>
      </c>
      <c r="F73" s="27">
        <v>0</v>
      </c>
      <c r="G73" s="30" t="s">
        <v>95</v>
      </c>
      <c r="H73" s="27">
        <v>1</v>
      </c>
      <c r="I73" s="33">
        <v>4388431.4061504006</v>
      </c>
      <c r="J73" s="33">
        <v>4388431.4061504006</v>
      </c>
      <c r="K73" s="29">
        <v>0</v>
      </c>
      <c r="L73" s="27">
        <v>0</v>
      </c>
      <c r="M73" s="26" t="s">
        <v>2306</v>
      </c>
      <c r="N73" s="30" t="s">
        <v>1856</v>
      </c>
      <c r="O73" s="26" t="s">
        <v>2413</v>
      </c>
      <c r="P73" s="31">
        <v>3515117</v>
      </c>
      <c r="Q73" s="4" t="s">
        <v>2412</v>
      </c>
    </row>
    <row r="74" spans="1:18" ht="38.25" x14ac:dyDescent="0.2">
      <c r="A74" s="24">
        <v>80131502</v>
      </c>
      <c r="B74" s="25" t="s">
        <v>2404</v>
      </c>
      <c r="C74" s="26">
        <v>9</v>
      </c>
      <c r="D74" s="26">
        <v>10</v>
      </c>
      <c r="E74" s="26">
        <v>60</v>
      </c>
      <c r="F74" s="27">
        <v>0</v>
      </c>
      <c r="G74" s="30" t="s">
        <v>95</v>
      </c>
      <c r="H74" s="27">
        <v>1</v>
      </c>
      <c r="I74" s="33">
        <v>23654589.168560002</v>
      </c>
      <c r="J74" s="33">
        <v>23654589.168560002</v>
      </c>
      <c r="K74" s="29">
        <v>0</v>
      </c>
      <c r="L74" s="27">
        <v>0</v>
      </c>
      <c r="M74" s="26" t="s">
        <v>2306</v>
      </c>
      <c r="N74" s="30" t="s">
        <v>1856</v>
      </c>
      <c r="O74" s="26" t="s">
        <v>2413</v>
      </c>
      <c r="P74" s="31">
        <v>3515117</v>
      </c>
      <c r="Q74" s="4" t="s">
        <v>2412</v>
      </c>
    </row>
    <row r="75" spans="1:18" ht="38.25" x14ac:dyDescent="0.2">
      <c r="A75" s="24">
        <v>80131502</v>
      </c>
      <c r="B75" s="25" t="s">
        <v>2405</v>
      </c>
      <c r="C75" s="26">
        <v>9</v>
      </c>
      <c r="D75" s="26">
        <v>10</v>
      </c>
      <c r="E75" s="26">
        <v>60</v>
      </c>
      <c r="F75" s="27">
        <v>0</v>
      </c>
      <c r="G75" s="30" t="s">
        <v>95</v>
      </c>
      <c r="H75" s="27">
        <v>1</v>
      </c>
      <c r="I75" s="33">
        <v>15520684.333392002</v>
      </c>
      <c r="J75" s="33">
        <v>15520684.333392002</v>
      </c>
      <c r="K75" s="29">
        <v>0</v>
      </c>
      <c r="L75" s="27">
        <v>0</v>
      </c>
      <c r="M75" s="26" t="s">
        <v>2306</v>
      </c>
      <c r="N75" s="30" t="s">
        <v>1856</v>
      </c>
      <c r="O75" s="26" t="s">
        <v>2413</v>
      </c>
      <c r="P75" s="31">
        <v>3515117</v>
      </c>
      <c r="Q75" s="4" t="s">
        <v>2412</v>
      </c>
    </row>
    <row r="76" spans="1:18" ht="38.25" x14ac:dyDescent="0.2">
      <c r="A76" s="13">
        <v>80131502</v>
      </c>
      <c r="B76" s="35" t="s">
        <v>2406</v>
      </c>
      <c r="C76" s="13">
        <v>9</v>
      </c>
      <c r="D76" s="13">
        <v>10</v>
      </c>
      <c r="E76" s="13">
        <v>60</v>
      </c>
      <c r="F76" s="36">
        <v>0</v>
      </c>
      <c r="G76" s="30" t="s">
        <v>95</v>
      </c>
      <c r="H76" s="27">
        <v>1</v>
      </c>
      <c r="I76" s="33">
        <v>1397877.6016000002</v>
      </c>
      <c r="J76" s="33">
        <v>1397877.6016000002</v>
      </c>
      <c r="K76" s="29">
        <v>0</v>
      </c>
      <c r="L76" s="27">
        <v>0</v>
      </c>
      <c r="M76" s="26" t="s">
        <v>2306</v>
      </c>
      <c r="N76" s="30" t="s">
        <v>1856</v>
      </c>
      <c r="O76" s="26" t="s">
        <v>2413</v>
      </c>
      <c r="P76" s="31">
        <v>3515117</v>
      </c>
      <c r="Q76" s="4" t="s">
        <v>2412</v>
      </c>
    </row>
    <row r="77" spans="1:18" x14ac:dyDescent="0.2">
      <c r="I77" s="18">
        <f>SUM(I5:I76)</f>
        <v>32108931357.26852</v>
      </c>
      <c r="J77" s="18"/>
      <c r="K77" s="17"/>
    </row>
    <row r="78" spans="1:18" x14ac:dyDescent="0.2">
      <c r="J78" s="23"/>
    </row>
    <row r="79" spans="1:18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8" x14ac:dyDescent="0.2">
      <c r="A80" s="6"/>
      <c r="B80" s="6"/>
      <c r="C80" s="6"/>
      <c r="D80" s="6"/>
      <c r="E80" s="6"/>
      <c r="F80" s="6"/>
      <c r="G80" s="6"/>
      <c r="H80" s="6"/>
      <c r="I80" s="43"/>
      <c r="J80" s="44"/>
      <c r="K80" s="6"/>
      <c r="L80" s="6"/>
      <c r="M80" s="6"/>
      <c r="N80" s="6"/>
      <c r="O80" s="6"/>
      <c r="P80" s="6"/>
      <c r="Q80" s="6"/>
    </row>
    <row r="81" spans="1:17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">
      <c r="A82" s="6"/>
      <c r="B82" s="6"/>
      <c r="C82" s="6"/>
      <c r="D82" s="6"/>
      <c r="E82" s="6"/>
      <c r="F82" s="6"/>
      <c r="G82" s="6"/>
      <c r="H82" s="6"/>
      <c r="I82" s="6"/>
      <c r="J82" s="44"/>
      <c r="K82" s="6"/>
      <c r="L82" s="6"/>
      <c r="M82" s="6"/>
      <c r="N82" s="6"/>
      <c r="O82" s="6"/>
      <c r="P82" s="6"/>
      <c r="Q82" s="6"/>
    </row>
    <row r="91" spans="1:17" x14ac:dyDescent="0.2">
      <c r="I91" s="53"/>
    </row>
  </sheetData>
  <autoFilter ref="D1:D82"/>
  <sortState ref="A5:Q15">
    <sortCondition ref="C5:C15"/>
  </sortState>
  <mergeCells count="1">
    <mergeCell ref="A1:Q3"/>
  </mergeCells>
  <dataValidations disablePrompts="1" count="1">
    <dataValidation type="whole" allowBlank="1" showInputMessage="1" showErrorMessage="1" error="EL DATO INGRESADO DEBE SER UN NÚMERO ENTERO MAYOR A 0" sqref="J17 J22">
      <formula1>0</formula1>
      <formula2>10000000000000000000</formula2>
    </dataValidation>
  </dataValidations>
  <hyperlinks>
    <hyperlink ref="Q16" r:id="rId1"/>
    <hyperlink ref="Q13" r:id="rId2"/>
    <hyperlink ref="Q14" r:id="rId3"/>
    <hyperlink ref="Q18" r:id="rId4"/>
    <hyperlink ref="Q20" r:id="rId5"/>
    <hyperlink ref="Q12" r:id="rId6"/>
    <hyperlink ref="Q21" r:id="rId7"/>
    <hyperlink ref="Q6" r:id="rId8"/>
    <hyperlink ref="Q5" r:id="rId9"/>
    <hyperlink ref="Q7" r:id="rId10"/>
    <hyperlink ref="Q8" r:id="rId11"/>
    <hyperlink ref="Q10" r:id="rId12"/>
    <hyperlink ref="Q9" r:id="rId13"/>
    <hyperlink ref="Q22" r:id="rId14"/>
    <hyperlink ref="Q23" r:id="rId15"/>
    <hyperlink ref="Q24" r:id="rId16"/>
    <hyperlink ref="Q25" r:id="rId17"/>
    <hyperlink ref="Q26" r:id="rId18"/>
    <hyperlink ref="Q28" r:id="rId19"/>
    <hyperlink ref="Q31" r:id="rId20"/>
    <hyperlink ref="Q32" r:id="rId21"/>
    <hyperlink ref="Q33" r:id="rId22"/>
    <hyperlink ref="Q34" r:id="rId23"/>
    <hyperlink ref="Q35" r:id="rId24"/>
    <hyperlink ref="Q36" r:id="rId25"/>
    <hyperlink ref="Q40" r:id="rId26"/>
    <hyperlink ref="Q41" r:id="rId27"/>
    <hyperlink ref="Q42" r:id="rId28"/>
    <hyperlink ref="Q43" r:id="rId29"/>
    <hyperlink ref="Q44" r:id="rId30"/>
    <hyperlink ref="Q45" r:id="rId31"/>
    <hyperlink ref="Q46" r:id="rId32"/>
    <hyperlink ref="Q47" r:id="rId33"/>
    <hyperlink ref="Q48" r:id="rId34"/>
    <hyperlink ref="Q49" r:id="rId35"/>
    <hyperlink ref="Q52" r:id="rId36"/>
    <hyperlink ref="Q53" r:id="rId37"/>
    <hyperlink ref="Q54" r:id="rId38"/>
    <hyperlink ref="Q55" r:id="rId39"/>
    <hyperlink ref="Q56" r:id="rId40"/>
    <hyperlink ref="Q57" r:id="rId41"/>
    <hyperlink ref="Q58" r:id="rId42"/>
    <hyperlink ref="Q61" r:id="rId43"/>
    <hyperlink ref="Q62" r:id="rId44"/>
    <hyperlink ref="Q63" r:id="rId45"/>
    <hyperlink ref="Q64" r:id="rId46"/>
    <hyperlink ref="Q65" r:id="rId47"/>
    <hyperlink ref="Q66" r:id="rId48"/>
    <hyperlink ref="Q67" r:id="rId49"/>
    <hyperlink ref="Q68" r:id="rId50"/>
    <hyperlink ref="Q69" r:id="rId51"/>
    <hyperlink ref="Q71" r:id="rId52"/>
    <hyperlink ref="Q29" r:id="rId53"/>
    <hyperlink ref="Q39" r:id="rId54"/>
    <hyperlink ref="Q70" r:id="rId55"/>
    <hyperlink ref="Q59" r:id="rId56"/>
    <hyperlink ref="Q60" r:id="rId57"/>
    <hyperlink ref="Q51" r:id="rId58"/>
    <hyperlink ref="Q38" r:id="rId59"/>
  </hyperlinks>
  <pageMargins left="0.39370078740157483" right="0.39370078740157483" top="0.39370078740157483" bottom="0.39370078740157483" header="0.51181102362204722" footer="0.51181102362204722"/>
  <pageSetup paperSize="5" scale="75" orientation="landscape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workbookViewId="0">
      <selection activeCell="A19" sqref="A19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42578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Adquisiciones  </vt:lpstr>
      <vt:lpstr>archivo de datos</vt:lpstr>
      <vt:lpstr>'Adquisiciones  '!Títulos_a_imprimir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Luisa Fernanda Diaz Pardo</cp:lastModifiedBy>
  <dcterms:created xsi:type="dcterms:W3CDTF">2018-09-03T12:51:29Z</dcterms:created>
  <dcterms:modified xsi:type="dcterms:W3CDTF">2024-04-08T20:36:03Z</dcterms:modified>
  <cp:category/>
  <cp:contentStatus/>
</cp:coreProperties>
</file>