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395ED0DB-6317-4EF1-9E95-699113E59A17}" xr6:coauthVersionLast="47" xr6:coauthVersionMax="47" xr10:uidLastSave="{00000000-0000-0000-0000-000000000000}"/>
  <bookViews>
    <workbookView xWindow="-110" yWindow="-110" windowWidth="19420" windowHeight="10420" tabRatio="866" xr2:uid="{00000000-000D-0000-FFFF-FFFF00000000}"/>
  </bookViews>
  <sheets>
    <sheet name="Inv_Eje_31 agosto FEAB" sheetId="18" r:id="rId1"/>
  </sheets>
  <definedNames>
    <definedName name="_xlnm.Print_Area" localSheetId="0">'Inv_Eje_31 agosto FEAB'!$B$2:$P$19</definedName>
    <definedName name="_xlnm.Print_Titles" localSheetId="0">'Inv_Eje_31 agosto FEAB'!$2:$6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8" i="18" l="1"/>
  <c r="M18" i="18"/>
  <c r="L18" i="18"/>
  <c r="J18" i="18"/>
  <c r="H18" i="18"/>
  <c r="K18" i="18" s="1"/>
  <c r="P17" i="18"/>
  <c r="O17" i="18"/>
  <c r="K17" i="18"/>
  <c r="N16" i="18"/>
  <c r="M16" i="18"/>
  <c r="P16" i="18" s="1"/>
  <c r="L16" i="18"/>
  <c r="J16" i="18"/>
  <c r="I16" i="18"/>
  <c r="I19" i="18" s="1"/>
  <c r="H16" i="18"/>
  <c r="O16" i="18" s="1"/>
  <c r="P15" i="18"/>
  <c r="O15" i="18"/>
  <c r="K15" i="18"/>
  <c r="N14" i="18"/>
  <c r="M14" i="18"/>
  <c r="P14" i="18" s="1"/>
  <c r="L14" i="18"/>
  <c r="J14" i="18"/>
  <c r="H14" i="18"/>
  <c r="K14" i="18" s="1"/>
  <c r="P13" i="18"/>
  <c r="O13" i="18"/>
  <c r="K13" i="18"/>
  <c r="N12" i="18"/>
  <c r="M12" i="18"/>
  <c r="P12" i="18" s="1"/>
  <c r="L12" i="18"/>
  <c r="O12" i="18" s="1"/>
  <c r="J12" i="18"/>
  <c r="H12" i="18"/>
  <c r="K12" i="18" s="1"/>
  <c r="P11" i="18"/>
  <c r="O11" i="18"/>
  <c r="K11" i="18"/>
  <c r="N10" i="18"/>
  <c r="N19" i="18" s="1"/>
  <c r="M10" i="18"/>
  <c r="P10" i="18" s="1"/>
  <c r="L10" i="18"/>
  <c r="O10" i="18" s="1"/>
  <c r="K10" i="18"/>
  <c r="J10" i="18"/>
  <c r="H10" i="18"/>
  <c r="P9" i="18"/>
  <c r="O9" i="18"/>
  <c r="K9" i="18"/>
  <c r="P8" i="18"/>
  <c r="N8" i="18"/>
  <c r="M8" i="18"/>
  <c r="L8" i="18"/>
  <c r="O8" i="18" s="1"/>
  <c r="K8" i="18"/>
  <c r="J8" i="18"/>
  <c r="J19" i="18" s="1"/>
  <c r="H8" i="18"/>
  <c r="P7" i="18"/>
  <c r="O7" i="18"/>
  <c r="K7" i="18"/>
  <c r="O18" i="18" l="1"/>
  <c r="L19" i="18"/>
  <c r="O14" i="18"/>
  <c r="M19" i="18"/>
  <c r="H19" i="18"/>
  <c r="K16" i="18"/>
  <c r="K19" i="18" s="1"/>
  <c r="P18" i="18"/>
  <c r="O19" i="18" l="1"/>
  <c r="P19" i="18"/>
</calcChain>
</file>

<file path=xl/sharedStrings.xml><?xml version="1.0" encoding="utf-8"?>
<sst xmlns="http://schemas.openxmlformats.org/spreadsheetml/2006/main" count="47" uniqueCount="37">
  <si>
    <t>RUBRO</t>
  </si>
  <si>
    <t>REC</t>
  </si>
  <si>
    <t>SIT</t>
  </si>
  <si>
    <t>CDP</t>
  </si>
  <si>
    <t>CSF</t>
  </si>
  <si>
    <t>FORTALECIMIENTO DE LA CAPACIDAD TÉCNICO-CIENTÍFICA DE LOS LABORATORIOS Y GRUPOS DE CRIMINALÍSTICA DE LA FISCALÍA A NIVEL  NACIONAL</t>
  </si>
  <si>
    <t>FORTALECIMIENTO DE LOS SERVICIOS DE TIC EN LA IMPLEMENTACIÓN DE LA ARQUITECTURA INSTITUCIONAL DE LA FISCALÍA A NIVEL  NACIONAL</t>
  </si>
  <si>
    <t>Nombre</t>
  </si>
  <si>
    <t>Fuente Información SIIF</t>
  </si>
  <si>
    <t>Millones de pesos</t>
  </si>
  <si>
    <t>Porcentajes (%)</t>
  </si>
  <si>
    <t>No. Proy.</t>
  </si>
  <si>
    <t>Código BPIN</t>
  </si>
  <si>
    <t>APROPIACIÓN VIGENTE</t>
  </si>
  <si>
    <t>APROPIACIÓN  DISPONIBLE</t>
  </si>
  <si>
    <t>COMPROMISOS</t>
  </si>
  <si>
    <t>OBLIGACIONES</t>
  </si>
  <si>
    <t>TOTAL INVERSIÓN</t>
  </si>
  <si>
    <t>C-2901-0800-4</t>
  </si>
  <si>
    <t>C-2999-0800-3</t>
  </si>
  <si>
    <t>C-2999-0800-4</t>
  </si>
  <si>
    <t>C-2999-0800-5</t>
  </si>
  <si>
    <t xml:space="preserve">FEAB -  Unidad Ejecutora: 29-04-00 FONDO ESPECIAL PARA LA ADMINISTRACIÓN DE BIENES DE LA FISCALIA </t>
  </si>
  <si>
    <t>FORTALECIMIENTO DE LAS INVESTIGACIONES DE LOS DELITOS CONTRA LOS RECURSOS NATURALES Y EL MEDIO AMBIENTE ADELANTADAS POR LA FISCALÍA A NIVEL  NACIONAL</t>
  </si>
  <si>
    <t>C-2901-0800-6</t>
  </si>
  <si>
    <t>PROYECTOS DE INVERSION 2021</t>
  </si>
  <si>
    <t>APROPIACIÓN BLOQUEADA</t>
  </si>
  <si>
    <t>PAGO</t>
  </si>
  <si>
    <t>% Ejecución con respecto al compromiso</t>
  </si>
  <si>
    <t>% Ejecución con respecto a la Obligacion</t>
  </si>
  <si>
    <t>Subtotal</t>
  </si>
  <si>
    <t>MEJORAMIENTO DE LA INFRAESTRUCTURA FÍSICA DE LA FISCALÍA A NIVEL  NACIONAL</t>
  </si>
  <si>
    <t>FORTALECIMIENTO DEL CONOCIMIENTO Y COMPETENCIAS DE LOS SERVIDORES DE LA FISCALÍA GENERAL DE LA NACIÓN BOGOTÁ</t>
  </si>
  <si>
    <t>C-2999-0800-6</t>
  </si>
  <si>
    <t>AMPLIACIÓN DE LA INFRAESTRUCTURA FÍSICA EN LA FISCALÍA GENERAL DE LA NACIÓN A NIVEL NACIONAL</t>
  </si>
  <si>
    <t>AVANCE CORRESPONDIENTE A SEPTIEMBRE DE 2021</t>
  </si>
  <si>
    <t>Ejecución Presupuestal con Corte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</si>
</sst>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0"/>
    <numFmt numFmtId="165" formatCode="_-* #,##0\ _€_-;\-* #,##0\ _€_-;_-* &quot;-&quot;\ _€_-;_-@_-"/>
    <numFmt numFmtId="166" formatCode="_-* #,##0.00\ _€_-;\-* #,##0.00\ _€_-;_-* &quot;-&quot;\ _€_-;_-@_-"/>
    <numFmt numFmtId="167" formatCode="_-* #,##0.0\ _€_-;\-* #,##0.0\ _€_-;_-* &quot;-&quot;\ _€_-;_-@_-"/>
  </numFmts>
  <fonts count="21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10"/>
      <name val="Arial Narrow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b/>
      <sz val="7"/>
      <color rgb="FF000000"/>
      <name val="Arial"/>
      <family val="2"/>
    </font>
    <font>
      <sz val="10"/>
      <name val="Arial"/>
      <family val="2"/>
    </font>
    <font>
      <sz val="10"/>
      <name val="Arial"/>
    </font>
    <font>
      <b/>
      <sz val="12"/>
      <color theme="1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2D77C2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5" fillId="0" borderId="0"/>
    <xf numFmtId="164" fontId="9" fillId="0" borderId="0" applyFill="0">
      <alignment horizontal="center" vertical="center" wrapText="1"/>
    </xf>
    <xf numFmtId="0" fontId="5" fillId="2" borderId="0" applyNumberFormat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6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74">
    <xf numFmtId="0" fontId="0" fillId="0" borderId="0" xfId="0" applyFont="1" applyFill="1" applyBorder="1"/>
    <xf numFmtId="0" fontId="1" fillId="0" borderId="0" xfId="12" applyAlignment="1">
      <alignment horizontal="justify" vertical="center"/>
    </xf>
    <xf numFmtId="0" fontId="13" fillId="6" borderId="19" xfId="12" applyFont="1" applyFill="1" applyBorder="1" applyAlignment="1">
      <alignment horizontal="center" vertical="center" wrapText="1"/>
    </xf>
    <xf numFmtId="0" fontId="7" fillId="4" borderId="7" xfId="12" applyFont="1" applyFill="1" applyBorder="1" applyAlignment="1">
      <alignment horizontal="center" vertical="center" wrapText="1"/>
    </xf>
    <xf numFmtId="0" fontId="14" fillId="4" borderId="7" xfId="12" applyFont="1" applyFill="1" applyBorder="1" applyAlignment="1">
      <alignment horizontal="center" vertical="center" wrapText="1"/>
    </xf>
    <xf numFmtId="0" fontId="8" fillId="6" borderId="7" xfId="12" applyFont="1" applyFill="1" applyBorder="1" applyAlignment="1">
      <alignment horizontal="center" vertical="center" wrapText="1"/>
    </xf>
    <xf numFmtId="0" fontId="12" fillId="4" borderId="7" xfId="12" applyFont="1" applyFill="1" applyBorder="1" applyAlignment="1">
      <alignment horizontal="center" vertical="center" wrapText="1"/>
    </xf>
    <xf numFmtId="0" fontId="12" fillId="4" borderId="8" xfId="12" applyFont="1" applyFill="1" applyBorder="1" applyAlignment="1">
      <alignment horizontal="center" vertical="center" wrapText="1"/>
    </xf>
    <xf numFmtId="165" fontId="7" fillId="0" borderId="9" xfId="13" applyFont="1" applyFill="1" applyBorder="1" applyAlignment="1">
      <alignment vertical="center" wrapText="1"/>
    </xf>
    <xf numFmtId="1" fontId="6" fillId="0" borderId="2" xfId="12" applyNumberFormat="1" applyFont="1" applyBorder="1" applyAlignment="1">
      <alignment vertical="center" wrapText="1"/>
    </xf>
    <xf numFmtId="0" fontId="6" fillId="0" borderId="2" xfId="12" applyFont="1" applyBorder="1" applyAlignment="1">
      <alignment horizontal="left" vertical="center" wrapText="1" indent="1"/>
    </xf>
    <xf numFmtId="0" fontId="6" fillId="0" borderId="2" xfId="12" applyFont="1" applyBorder="1" applyAlignment="1">
      <alignment horizontal="center" vertical="center" wrapText="1"/>
    </xf>
    <xf numFmtId="0" fontId="6" fillId="0" borderId="4" xfId="12" applyFont="1" applyBorder="1" applyAlignment="1">
      <alignment vertical="center" wrapText="1"/>
    </xf>
    <xf numFmtId="166" fontId="11" fillId="0" borderId="2" xfId="13" applyNumberFormat="1" applyFont="1" applyFill="1" applyBorder="1" applyAlignment="1">
      <alignment horizontal="right" vertical="center" wrapText="1"/>
    </xf>
    <xf numFmtId="167" fontId="11" fillId="0" borderId="2" xfId="13" applyNumberFormat="1" applyFont="1" applyFill="1" applyBorder="1" applyAlignment="1">
      <alignment horizontal="right" vertical="center" wrapText="1"/>
    </xf>
    <xf numFmtId="10" fontId="15" fillId="0" borderId="2" xfId="12" applyNumberFormat="1" applyFont="1" applyBorder="1" applyAlignment="1">
      <alignment horizontal="center" vertical="center" wrapText="1"/>
    </xf>
    <xf numFmtId="10" fontId="15" fillId="0" borderId="10" xfId="12" applyNumberFormat="1" applyFont="1" applyBorder="1" applyAlignment="1">
      <alignment horizontal="center" vertical="center" wrapText="1"/>
    </xf>
    <xf numFmtId="166" fontId="20" fillId="3" borderId="2" xfId="13" applyNumberFormat="1" applyFont="1" applyFill="1" applyBorder="1" applyAlignment="1">
      <alignment horizontal="right" vertical="center" wrapText="1"/>
    </xf>
    <xf numFmtId="167" fontId="20" fillId="3" borderId="2" xfId="13" applyNumberFormat="1" applyFont="1" applyFill="1" applyBorder="1" applyAlignment="1">
      <alignment horizontal="right" vertical="center" wrapText="1"/>
    </xf>
    <xf numFmtId="10" fontId="20" fillId="3" borderId="1" xfId="12" applyNumberFormat="1" applyFont="1" applyFill="1" applyBorder="1" applyAlignment="1">
      <alignment horizontal="center" vertical="center" wrapText="1"/>
    </xf>
    <xf numFmtId="10" fontId="20" fillId="3" borderId="23" xfId="12" applyNumberFormat="1" applyFont="1" applyFill="1" applyBorder="1" applyAlignment="1">
      <alignment horizontal="center" vertical="center" wrapText="1"/>
    </xf>
    <xf numFmtId="1" fontId="6" fillId="0" borderId="1" xfId="12" applyNumberFormat="1" applyFont="1" applyBorder="1" applyAlignment="1">
      <alignment vertical="center" wrapText="1"/>
    </xf>
    <xf numFmtId="0" fontId="6" fillId="0" borderId="1" xfId="12" applyFont="1" applyBorder="1" applyAlignment="1">
      <alignment horizontal="center" vertical="center" wrapText="1"/>
    </xf>
    <xf numFmtId="0" fontId="6" fillId="0" borderId="1" xfId="12" applyFont="1" applyBorder="1" applyAlignment="1">
      <alignment vertical="center" wrapText="1"/>
    </xf>
    <xf numFmtId="10" fontId="15" fillId="0" borderId="1" xfId="12" applyNumberFormat="1" applyFont="1" applyBorder="1" applyAlignment="1">
      <alignment horizontal="center" vertical="center" wrapText="1"/>
    </xf>
    <xf numFmtId="10" fontId="15" fillId="0" borderId="23" xfId="12" applyNumberFormat="1" applyFont="1" applyBorder="1" applyAlignment="1">
      <alignment horizontal="center" vertical="center" wrapText="1"/>
    </xf>
    <xf numFmtId="165" fontId="11" fillId="0" borderId="2" xfId="13" applyFont="1" applyFill="1" applyBorder="1" applyAlignment="1">
      <alignment horizontal="right" vertical="center" wrapText="1"/>
    </xf>
    <xf numFmtId="165" fontId="20" fillId="3" borderId="2" xfId="13" applyFont="1" applyFill="1" applyBorder="1" applyAlignment="1">
      <alignment horizontal="right" vertical="center" wrapText="1"/>
    </xf>
    <xf numFmtId="165" fontId="7" fillId="0" borderId="24" xfId="13" applyFont="1" applyFill="1" applyBorder="1" applyAlignment="1">
      <alignment vertical="center" wrapText="1"/>
    </xf>
    <xf numFmtId="1" fontId="6" fillId="0" borderId="3" xfId="12" applyNumberFormat="1" applyFont="1" applyBorder="1" applyAlignment="1">
      <alignment vertical="center" wrapText="1"/>
    </xf>
    <xf numFmtId="0" fontId="6" fillId="0" borderId="3" xfId="12" applyFont="1" applyBorder="1" applyAlignment="1">
      <alignment horizontal="center" vertical="center" wrapText="1"/>
    </xf>
    <xf numFmtId="0" fontId="6" fillId="0" borderId="2" xfId="12" applyFont="1" applyBorder="1" applyAlignment="1">
      <alignment vertical="center" wrapText="1"/>
    </xf>
    <xf numFmtId="10" fontId="11" fillId="0" borderId="3" xfId="12" applyNumberFormat="1" applyFont="1" applyBorder="1" applyAlignment="1">
      <alignment horizontal="center" vertical="center" wrapText="1"/>
    </xf>
    <xf numFmtId="10" fontId="11" fillId="0" borderId="18" xfId="12" applyNumberFormat="1" applyFont="1" applyBorder="1" applyAlignment="1">
      <alignment horizontal="center" vertical="center" wrapText="1"/>
    </xf>
    <xf numFmtId="167" fontId="20" fillId="3" borderId="1" xfId="13" applyNumberFormat="1" applyFont="1" applyFill="1" applyBorder="1" applyAlignment="1">
      <alignment horizontal="right" vertical="center" wrapText="1"/>
    </xf>
    <xf numFmtId="165" fontId="7" fillId="0" borderId="11" xfId="13" applyFont="1" applyFill="1" applyBorder="1" applyAlignment="1">
      <alignment horizontal="center" vertical="center" wrapText="1"/>
    </xf>
    <xf numFmtId="0" fontId="6" fillId="0" borderId="1" xfId="12" applyFont="1" applyBorder="1" applyAlignment="1">
      <alignment horizontal="left" vertical="center" wrapText="1"/>
    </xf>
    <xf numFmtId="165" fontId="11" fillId="0" borderId="1" xfId="13" applyFont="1" applyFill="1" applyBorder="1" applyAlignment="1">
      <alignment horizontal="right" vertical="center" wrapText="1"/>
    </xf>
    <xf numFmtId="166" fontId="11" fillId="0" borderId="1" xfId="13" applyNumberFormat="1" applyFont="1" applyFill="1" applyBorder="1" applyAlignment="1">
      <alignment horizontal="right" vertical="center" wrapText="1"/>
    </xf>
    <xf numFmtId="167" fontId="11" fillId="0" borderId="1" xfId="13" applyNumberFormat="1" applyFont="1" applyFill="1" applyBorder="1" applyAlignment="1">
      <alignment horizontal="right" vertical="center" wrapText="1"/>
    </xf>
    <xf numFmtId="10" fontId="11" fillId="0" borderId="1" xfId="12" applyNumberFormat="1" applyFont="1" applyBorder="1" applyAlignment="1">
      <alignment horizontal="center" vertical="center" wrapText="1"/>
    </xf>
    <xf numFmtId="10" fontId="11" fillId="0" borderId="23" xfId="12" applyNumberFormat="1" applyFont="1" applyBorder="1" applyAlignment="1">
      <alignment horizontal="center" vertical="center" wrapText="1"/>
    </xf>
    <xf numFmtId="165" fontId="20" fillId="3" borderId="3" xfId="13" applyFont="1" applyFill="1" applyBorder="1" applyAlignment="1">
      <alignment horizontal="right" vertical="center" wrapText="1"/>
    </xf>
    <xf numFmtId="166" fontId="20" fillId="3" borderId="3" xfId="13" applyNumberFormat="1" applyFont="1" applyFill="1" applyBorder="1" applyAlignment="1">
      <alignment horizontal="right" vertical="center" wrapText="1"/>
    </xf>
    <xf numFmtId="167" fontId="20" fillId="3" borderId="3" xfId="13" applyNumberFormat="1" applyFont="1" applyFill="1" applyBorder="1" applyAlignment="1">
      <alignment horizontal="right" vertical="center" wrapText="1"/>
    </xf>
    <xf numFmtId="10" fontId="20" fillId="3" borderId="3" xfId="12" applyNumberFormat="1" applyFont="1" applyFill="1" applyBorder="1" applyAlignment="1">
      <alignment horizontal="center" vertical="center" wrapText="1"/>
    </xf>
    <xf numFmtId="10" fontId="20" fillId="3" borderId="18" xfId="12" applyNumberFormat="1" applyFont="1" applyFill="1" applyBorder="1" applyAlignment="1">
      <alignment horizontal="center" vertical="center" wrapText="1"/>
    </xf>
    <xf numFmtId="165" fontId="10" fillId="3" borderId="7" xfId="13" applyFont="1" applyFill="1" applyBorder="1" applyAlignment="1">
      <alignment horizontal="center" vertical="center" wrapText="1"/>
    </xf>
    <xf numFmtId="167" fontId="10" fillId="3" borderId="7" xfId="13" applyNumberFormat="1" applyFont="1" applyFill="1" applyBorder="1" applyAlignment="1">
      <alignment horizontal="center" vertical="center" wrapText="1"/>
    </xf>
    <xf numFmtId="165" fontId="1" fillId="0" borderId="0" xfId="12" applyNumberFormat="1" applyAlignment="1">
      <alignment horizontal="justify" vertical="center"/>
    </xf>
    <xf numFmtId="10" fontId="10" fillId="7" borderId="7" xfId="12" applyNumberFormat="1" applyFont="1" applyFill="1" applyBorder="1" applyAlignment="1">
      <alignment horizontal="center" vertical="center" wrapText="1"/>
    </xf>
    <xf numFmtId="10" fontId="10" fillId="8" borderId="8" xfId="12" applyNumberFormat="1" applyFont="1" applyFill="1" applyBorder="1" applyAlignment="1">
      <alignment horizontal="center" vertical="center" wrapText="1"/>
    </xf>
    <xf numFmtId="0" fontId="10" fillId="3" borderId="19" xfId="12" applyFont="1" applyFill="1" applyBorder="1" applyAlignment="1">
      <alignment horizontal="center" vertical="center" wrapText="1"/>
    </xf>
    <xf numFmtId="0" fontId="10" fillId="3" borderId="7" xfId="12" applyFont="1" applyFill="1" applyBorder="1" applyAlignment="1">
      <alignment horizontal="center" vertical="center" wrapText="1"/>
    </xf>
    <xf numFmtId="165" fontId="7" fillId="3" borderId="20" xfId="13" applyFont="1" applyFill="1" applyBorder="1" applyAlignment="1">
      <alignment horizontal="center" vertical="center" wrapText="1"/>
    </xf>
    <xf numFmtId="165" fontId="7" fillId="3" borderId="21" xfId="13" applyFont="1" applyFill="1" applyBorder="1" applyAlignment="1">
      <alignment horizontal="center" vertical="center" wrapText="1"/>
    </xf>
    <xf numFmtId="165" fontId="7" fillId="3" borderId="22" xfId="13" applyFont="1" applyFill="1" applyBorder="1" applyAlignment="1">
      <alignment horizontal="center" vertical="center" wrapText="1"/>
    </xf>
    <xf numFmtId="165" fontId="7" fillId="3" borderId="15" xfId="13" applyFont="1" applyFill="1" applyBorder="1" applyAlignment="1">
      <alignment horizontal="center" vertical="center" wrapText="1"/>
    </xf>
    <xf numFmtId="165" fontId="7" fillId="3" borderId="16" xfId="13" applyFont="1" applyFill="1" applyBorder="1" applyAlignment="1">
      <alignment horizontal="center" vertical="center" wrapText="1"/>
    </xf>
    <xf numFmtId="165" fontId="7" fillId="3" borderId="17" xfId="13" applyFont="1" applyFill="1" applyBorder="1" applyAlignment="1">
      <alignment horizontal="center" vertical="center" wrapText="1"/>
    </xf>
    <xf numFmtId="0" fontId="17" fillId="0" borderId="0" xfId="12" applyFont="1" applyAlignment="1">
      <alignment horizontal="justify" vertical="center" wrapText="1"/>
    </xf>
    <xf numFmtId="0" fontId="17" fillId="0" borderId="0" xfId="12" applyFont="1" applyAlignment="1">
      <alignment horizontal="justify" vertical="center"/>
    </xf>
    <xf numFmtId="0" fontId="18" fillId="0" borderId="0" xfId="12" applyFont="1" applyAlignment="1">
      <alignment horizontal="center" vertical="center"/>
    </xf>
    <xf numFmtId="0" fontId="19" fillId="0" borderId="0" xfId="12" applyFont="1" applyAlignment="1">
      <alignment horizontal="center" vertical="center"/>
    </xf>
    <xf numFmtId="0" fontId="11" fillId="4" borderId="12" xfId="12" applyFont="1" applyFill="1" applyBorder="1" applyAlignment="1">
      <alignment horizontal="center" vertical="center"/>
    </xf>
    <xf numFmtId="0" fontId="11" fillId="4" borderId="13" xfId="12" applyFont="1" applyFill="1" applyBorder="1" applyAlignment="1">
      <alignment horizontal="center" vertical="center"/>
    </xf>
    <xf numFmtId="0" fontId="11" fillId="4" borderId="14" xfId="12" applyFont="1" applyFill="1" applyBorder="1" applyAlignment="1">
      <alignment horizontal="center" vertical="center"/>
    </xf>
    <xf numFmtId="0" fontId="12" fillId="4" borderId="5" xfId="12" applyFont="1" applyFill="1" applyBorder="1" applyAlignment="1">
      <alignment horizontal="center" vertical="center" wrapText="1"/>
    </xf>
    <xf numFmtId="0" fontId="12" fillId="4" borderId="6" xfId="12" applyFont="1" applyFill="1" applyBorder="1" applyAlignment="1">
      <alignment horizontal="center" vertical="center" wrapText="1"/>
    </xf>
    <xf numFmtId="0" fontId="7" fillId="5" borderId="15" xfId="12" applyFont="1" applyFill="1" applyBorder="1" applyAlignment="1">
      <alignment horizontal="center" vertical="center" wrapText="1"/>
    </xf>
    <xf numFmtId="0" fontId="7" fillId="5" borderId="16" xfId="12" applyFont="1" applyFill="1" applyBorder="1" applyAlignment="1">
      <alignment horizontal="center" vertical="center" wrapText="1"/>
    </xf>
    <xf numFmtId="0" fontId="7" fillId="5" borderId="17" xfId="12" applyFont="1" applyFill="1" applyBorder="1" applyAlignment="1">
      <alignment horizontal="center" vertical="center" wrapText="1"/>
    </xf>
    <xf numFmtId="0" fontId="7" fillId="5" borderId="3" xfId="12" applyFont="1" applyFill="1" applyBorder="1" applyAlignment="1">
      <alignment horizontal="center" vertical="center" wrapText="1"/>
    </xf>
    <xf numFmtId="0" fontId="7" fillId="5" borderId="18" xfId="12" applyFont="1" applyFill="1" applyBorder="1" applyAlignment="1">
      <alignment horizontal="center" vertical="center" wrapText="1"/>
    </xf>
  </cellXfs>
  <cellStyles count="14">
    <cellStyle name="40% - Énfasis2 2" xfId="3" xr:uid="{00000000-0005-0000-0000-000000000000}"/>
    <cellStyle name="Millares [0] 2" xfId="5" xr:uid="{00000000-0005-0000-0000-000001000000}"/>
    <cellStyle name="Millares [0] 2 2" xfId="7" xr:uid="{00000000-0005-0000-0000-000002000000}"/>
    <cellStyle name="Millares [0] 2 2 3" xfId="11" xr:uid="{545EF884-A96B-40C3-80A6-33F9292944B4}"/>
    <cellStyle name="Millares [0] 2 2 3 2" xfId="13" xr:uid="{55FC2D6F-EA06-498D-88A8-A85EE8EECED1}"/>
    <cellStyle name="Millares 3" xfId="8" xr:uid="{00000000-0005-0000-0000-000003000000}"/>
    <cellStyle name="Nivel 1,2.3,5,6,9" xfId="2" xr:uid="{00000000-0005-0000-0000-000004000000}"/>
    <cellStyle name="Normal" xfId="0" builtinId="0"/>
    <cellStyle name="Normal 2" xfId="4" xr:uid="{00000000-0005-0000-0000-000006000000}"/>
    <cellStyle name="Normal 2 2" xfId="1" xr:uid="{00000000-0005-0000-0000-000007000000}"/>
    <cellStyle name="Normal 2 3" xfId="9" xr:uid="{00000000-0005-0000-0000-000008000000}"/>
    <cellStyle name="Normal 3" xfId="6" xr:uid="{00000000-0005-0000-0000-000009000000}"/>
    <cellStyle name="Normal 3 3" xfId="10" xr:uid="{9B889880-7450-4FF6-B591-D484F2C6C60F}"/>
    <cellStyle name="Normal 3 3 2" xfId="12" xr:uid="{0361ACED-3770-4DB4-90EA-B43EBEB7BF5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3</xdr:row>
      <xdr:rowOff>4763</xdr:rowOff>
    </xdr:from>
    <xdr:to>
      <xdr:col>3</xdr:col>
      <xdr:colOff>200023</xdr:colOff>
      <xdr:row>4</xdr:row>
      <xdr:rowOff>138113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8E9667E-406C-420F-933A-B662B73D5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0" y="1052513"/>
          <a:ext cx="1552573" cy="41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E9731-576F-47B2-85E7-82EC7AC29C22}">
  <sheetPr>
    <tabColor rgb="FF92D050"/>
    <pageSetUpPr fitToPage="1"/>
  </sheetPr>
  <dimension ref="B1:P94"/>
  <sheetViews>
    <sheetView showGridLines="0" tabSelected="1" zoomScale="70" zoomScaleNormal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G7" sqref="G7"/>
    </sheetView>
  </sheetViews>
  <sheetFormatPr baseColWidth="10" defaultColWidth="11.453125" defaultRowHeight="80.25" customHeight="1" x14ac:dyDescent="0.35"/>
  <cols>
    <col min="1" max="1" width="3.7265625" style="1" customWidth="1"/>
    <col min="2" max="2" width="5.7265625" style="1" customWidth="1"/>
    <col min="3" max="3" width="14.453125" style="1" customWidth="1"/>
    <col min="4" max="4" width="15.54296875" style="1" customWidth="1"/>
    <col min="5" max="5" width="5.1796875" style="1" customWidth="1"/>
    <col min="6" max="6" width="5.7265625" style="1" customWidth="1"/>
    <col min="7" max="7" width="47" style="1" customWidth="1"/>
    <col min="8" max="8" width="15.26953125" style="1" customWidth="1"/>
    <col min="9" max="9" width="15.26953125" style="1" hidden="1" customWidth="1"/>
    <col min="10" max="10" width="14.453125" style="1" customWidth="1"/>
    <col min="11" max="11" width="15.7265625" style="1" customWidth="1"/>
    <col min="12" max="12" width="18.26953125" style="1" customWidth="1"/>
    <col min="13" max="13" width="17.7265625" style="1" customWidth="1"/>
    <col min="14" max="14" width="13.81640625" style="1" customWidth="1"/>
    <col min="15" max="15" width="15.7265625" style="1" customWidth="1"/>
    <col min="16" max="16" width="18.453125" style="1" customWidth="1"/>
    <col min="17" max="16384" width="11.453125" style="1"/>
  </cols>
  <sheetData>
    <row r="1" spans="2:16" ht="21.75" customHeight="1" x14ac:dyDescent="0.35"/>
    <row r="2" spans="2:16" ht="26.25" customHeight="1" x14ac:dyDescent="0.35">
      <c r="B2" s="60" t="s">
        <v>22</v>
      </c>
      <c r="C2" s="61"/>
      <c r="D2" s="61"/>
      <c r="E2" s="61"/>
      <c r="F2" s="61"/>
      <c r="G2" s="61"/>
      <c r="H2" s="62" t="s">
        <v>25</v>
      </c>
      <c r="I2" s="62"/>
      <c r="J2" s="62"/>
      <c r="K2" s="62"/>
      <c r="L2" s="62"/>
      <c r="M2" s="62"/>
      <c r="N2" s="62"/>
      <c r="O2" s="62"/>
      <c r="P2" s="62"/>
    </row>
    <row r="3" spans="2:16" ht="35.25" customHeight="1" thickBot="1" x14ac:dyDescent="0.4">
      <c r="B3" s="61"/>
      <c r="C3" s="61"/>
      <c r="D3" s="61"/>
      <c r="E3" s="61"/>
      <c r="F3" s="61"/>
      <c r="G3" s="61"/>
      <c r="H3" s="63" t="s">
        <v>35</v>
      </c>
      <c r="I3" s="63"/>
      <c r="J3" s="63"/>
      <c r="K3" s="63"/>
      <c r="L3" s="63"/>
      <c r="M3" s="63"/>
      <c r="N3" s="63"/>
      <c r="O3" s="63"/>
      <c r="P3" s="63"/>
    </row>
    <row r="4" spans="2:16" ht="22.5" customHeight="1" x14ac:dyDescent="0.35">
      <c r="H4" s="64" t="s">
        <v>8</v>
      </c>
      <c r="I4" s="65"/>
      <c r="J4" s="65"/>
      <c r="K4" s="65"/>
      <c r="L4" s="65"/>
      <c r="M4" s="65"/>
      <c r="N4" s="66"/>
      <c r="O4" s="67" t="s">
        <v>36</v>
      </c>
      <c r="P4" s="68"/>
    </row>
    <row r="5" spans="2:16" ht="25.5" customHeight="1" thickBot="1" x14ac:dyDescent="0.4">
      <c r="H5" s="69" t="s">
        <v>9</v>
      </c>
      <c r="I5" s="70"/>
      <c r="J5" s="70"/>
      <c r="K5" s="70"/>
      <c r="L5" s="70"/>
      <c r="M5" s="70"/>
      <c r="N5" s="71"/>
      <c r="O5" s="72" t="s">
        <v>10</v>
      </c>
      <c r="P5" s="73"/>
    </row>
    <row r="6" spans="2:16" ht="35.25" customHeight="1" thickBot="1" x14ac:dyDescent="0.4">
      <c r="B6" s="2" t="s">
        <v>11</v>
      </c>
      <c r="C6" s="3" t="s">
        <v>12</v>
      </c>
      <c r="D6" s="3" t="s">
        <v>0</v>
      </c>
      <c r="E6" s="4" t="s">
        <v>1</v>
      </c>
      <c r="F6" s="4" t="s">
        <v>2</v>
      </c>
      <c r="G6" s="5" t="s">
        <v>7</v>
      </c>
      <c r="H6" s="6" t="s">
        <v>13</v>
      </c>
      <c r="I6" s="6" t="s">
        <v>26</v>
      </c>
      <c r="J6" s="6" t="s">
        <v>3</v>
      </c>
      <c r="K6" s="6" t="s">
        <v>14</v>
      </c>
      <c r="L6" s="6" t="s">
        <v>15</v>
      </c>
      <c r="M6" s="6" t="s">
        <v>16</v>
      </c>
      <c r="N6" s="6" t="s">
        <v>27</v>
      </c>
      <c r="O6" s="6" t="s">
        <v>28</v>
      </c>
      <c r="P6" s="7" t="s">
        <v>29</v>
      </c>
    </row>
    <row r="7" spans="2:16" ht="39" customHeight="1" x14ac:dyDescent="0.35">
      <c r="B7" s="8">
        <v>1</v>
      </c>
      <c r="C7" s="9">
        <v>2018011000817</v>
      </c>
      <c r="D7" s="10" t="s">
        <v>18</v>
      </c>
      <c r="E7" s="11">
        <v>26</v>
      </c>
      <c r="F7" s="11" t="s">
        <v>4</v>
      </c>
      <c r="G7" s="12" t="s">
        <v>5</v>
      </c>
      <c r="H7" s="13">
        <v>6863.976361</v>
      </c>
      <c r="I7" s="13">
        <v>0</v>
      </c>
      <c r="J7" s="14">
        <v>6658.2694410000004</v>
      </c>
      <c r="K7" s="14">
        <f>+H7-I7-J7</f>
        <v>205.70691999999963</v>
      </c>
      <c r="L7" s="14">
        <v>5777.1099679999998</v>
      </c>
      <c r="M7" s="13">
        <v>1589.4527399999999</v>
      </c>
      <c r="N7" s="13">
        <v>1589.4527399999999</v>
      </c>
      <c r="O7" s="15">
        <f>+L7/H7</f>
        <v>0.84165644870582612</v>
      </c>
      <c r="P7" s="16">
        <f>+M7/H7</f>
        <v>0.23156442510947628</v>
      </c>
    </row>
    <row r="8" spans="2:16" ht="17.25" customHeight="1" x14ac:dyDescent="0.35">
      <c r="B8" s="54" t="s">
        <v>30</v>
      </c>
      <c r="C8" s="55"/>
      <c r="D8" s="55"/>
      <c r="E8" s="55"/>
      <c r="F8" s="55"/>
      <c r="G8" s="56"/>
      <c r="H8" s="17">
        <f>SUM(H7:H7)</f>
        <v>6863.976361</v>
      </c>
      <c r="I8" s="18"/>
      <c r="J8" s="18">
        <f>SUM(J7:J7)</f>
        <v>6658.2694410000004</v>
      </c>
      <c r="K8" s="18">
        <f>SUM(K7:K7)</f>
        <v>205.70691999999963</v>
      </c>
      <c r="L8" s="18">
        <f>SUM(L7:L7)</f>
        <v>5777.1099679999998</v>
      </c>
      <c r="M8" s="17">
        <f>SUM(M7:M7)</f>
        <v>1589.4527399999999</v>
      </c>
      <c r="N8" s="17">
        <f>SUM(N7:N7)</f>
        <v>1589.4527399999999</v>
      </c>
      <c r="O8" s="19">
        <f t="shared" ref="O8:O19" si="0">+L8/H8</f>
        <v>0.84165644870582612</v>
      </c>
      <c r="P8" s="20">
        <f t="shared" ref="P8:P19" si="1">+M8/H8</f>
        <v>0.23156442510947628</v>
      </c>
    </row>
    <row r="9" spans="2:16" ht="47.25" customHeight="1" x14ac:dyDescent="0.35">
      <c r="B9" s="8">
        <v>2</v>
      </c>
      <c r="C9" s="21">
        <v>2018011000872</v>
      </c>
      <c r="D9" s="10" t="s">
        <v>24</v>
      </c>
      <c r="E9" s="22">
        <v>26</v>
      </c>
      <c r="F9" s="22" t="s">
        <v>4</v>
      </c>
      <c r="G9" s="23" t="s">
        <v>23</v>
      </c>
      <c r="H9" s="14">
        <v>500</v>
      </c>
      <c r="I9" s="14"/>
      <c r="J9" s="14">
        <v>432.59211499999998</v>
      </c>
      <c r="K9" s="14">
        <f>+H9-I9-J9</f>
        <v>67.407885000000022</v>
      </c>
      <c r="L9" s="14">
        <v>264.40703500000001</v>
      </c>
      <c r="M9" s="14">
        <v>64.656558750000002</v>
      </c>
      <c r="N9" s="14">
        <v>64.656558750000002</v>
      </c>
      <c r="O9" s="24">
        <f t="shared" si="0"/>
        <v>0.52881407000000002</v>
      </c>
      <c r="P9" s="25">
        <f t="shared" si="1"/>
        <v>0.12931311749999999</v>
      </c>
    </row>
    <row r="10" spans="2:16" ht="18" customHeight="1" x14ac:dyDescent="0.35">
      <c r="B10" s="54" t="s">
        <v>30</v>
      </c>
      <c r="C10" s="55"/>
      <c r="D10" s="55"/>
      <c r="E10" s="55"/>
      <c r="F10" s="55"/>
      <c r="G10" s="56"/>
      <c r="H10" s="18">
        <f>SUM(H9:H9)</f>
        <v>500</v>
      </c>
      <c r="I10" s="18"/>
      <c r="J10" s="18">
        <f>SUM(J9:J9)</f>
        <v>432.59211499999998</v>
      </c>
      <c r="K10" s="18">
        <f>SUM(K9:K9)</f>
        <v>67.407885000000022</v>
      </c>
      <c r="L10" s="18">
        <f>SUM(L9:L9)</f>
        <v>264.40703500000001</v>
      </c>
      <c r="M10" s="18">
        <f>SUM(M9:M9)</f>
        <v>64.656558750000002</v>
      </c>
      <c r="N10" s="18">
        <f>SUM(N9:N9)</f>
        <v>64.656558750000002</v>
      </c>
      <c r="O10" s="19">
        <f t="shared" si="0"/>
        <v>0.52881407000000002</v>
      </c>
      <c r="P10" s="20">
        <f t="shared" si="1"/>
        <v>0.12931311749999999</v>
      </c>
    </row>
    <row r="11" spans="2:16" ht="47.25" customHeight="1" x14ac:dyDescent="0.35">
      <c r="B11" s="8">
        <v>3</v>
      </c>
      <c r="C11" s="21">
        <v>2018011000521</v>
      </c>
      <c r="D11" s="10" t="s">
        <v>21</v>
      </c>
      <c r="E11" s="22">
        <v>26</v>
      </c>
      <c r="F11" s="22" t="s">
        <v>4</v>
      </c>
      <c r="G11" s="23" t="s">
        <v>31</v>
      </c>
      <c r="H11" s="14">
        <v>15252.643038</v>
      </c>
      <c r="I11" s="14">
        <v>0</v>
      </c>
      <c r="J11" s="14">
        <v>14983.894216999999</v>
      </c>
      <c r="K11" s="14">
        <f>+H11-I11-J11</f>
        <v>268.74882100000104</v>
      </c>
      <c r="L11" s="14">
        <v>14983.894216999999</v>
      </c>
      <c r="M11" s="26">
        <v>4776.8936774000003</v>
      </c>
      <c r="N11" s="26">
        <v>4776.8936774000003</v>
      </c>
      <c r="O11" s="24">
        <f t="shared" si="0"/>
        <v>0.98238018025266516</v>
      </c>
      <c r="P11" s="25">
        <f t="shared" si="1"/>
        <v>0.31318465039134419</v>
      </c>
    </row>
    <row r="12" spans="2:16" ht="18.75" customHeight="1" x14ac:dyDescent="0.35">
      <c r="B12" s="54" t="s">
        <v>30</v>
      </c>
      <c r="C12" s="55"/>
      <c r="D12" s="55"/>
      <c r="E12" s="55"/>
      <c r="F12" s="55"/>
      <c r="G12" s="56"/>
      <c r="H12" s="18">
        <f>SUM(H11:H11)</f>
        <v>15252.643038</v>
      </c>
      <c r="I12" s="18"/>
      <c r="J12" s="18">
        <f>SUM(J11:J11)</f>
        <v>14983.894216999999</v>
      </c>
      <c r="K12" s="18">
        <f>+H12-J12</f>
        <v>268.74882100000104</v>
      </c>
      <c r="L12" s="18">
        <f>SUM(L11)</f>
        <v>14983.894216999999</v>
      </c>
      <c r="M12" s="27">
        <f>SUM(M11:M11)</f>
        <v>4776.8936774000003</v>
      </c>
      <c r="N12" s="27">
        <f>SUM(N11:N11)</f>
        <v>4776.8936774000003</v>
      </c>
      <c r="O12" s="19">
        <f t="shared" si="0"/>
        <v>0.98238018025266516</v>
      </c>
      <c r="P12" s="20">
        <f t="shared" si="1"/>
        <v>0.31318465039134419</v>
      </c>
    </row>
    <row r="13" spans="2:16" ht="47.25" customHeight="1" x14ac:dyDescent="0.35">
      <c r="B13" s="8">
        <v>4</v>
      </c>
      <c r="C13" s="21">
        <v>2020011000143</v>
      </c>
      <c r="D13" s="10" t="s">
        <v>33</v>
      </c>
      <c r="E13" s="22">
        <v>26</v>
      </c>
      <c r="F13" s="22" t="s">
        <v>4</v>
      </c>
      <c r="G13" s="23" t="s">
        <v>34</v>
      </c>
      <c r="H13" s="14">
        <v>21299.859370999999</v>
      </c>
      <c r="I13" s="14">
        <v>0</v>
      </c>
      <c r="J13" s="14">
        <v>21299.859370999999</v>
      </c>
      <c r="K13" s="14">
        <f>+H13-I13-J13</f>
        <v>0</v>
      </c>
      <c r="L13" s="14">
        <v>21299.859370999999</v>
      </c>
      <c r="M13" s="14">
        <v>0</v>
      </c>
      <c r="N13" s="14">
        <v>0</v>
      </c>
      <c r="O13" s="24">
        <f t="shared" si="0"/>
        <v>1</v>
      </c>
      <c r="P13" s="25">
        <f t="shared" si="1"/>
        <v>0</v>
      </c>
    </row>
    <row r="14" spans="2:16" ht="18.75" customHeight="1" x14ac:dyDescent="0.35">
      <c r="B14" s="54" t="s">
        <v>30</v>
      </c>
      <c r="C14" s="55"/>
      <c r="D14" s="55"/>
      <c r="E14" s="55"/>
      <c r="F14" s="55"/>
      <c r="G14" s="56"/>
      <c r="H14" s="18">
        <f>SUM(H13)</f>
        <v>21299.859370999999</v>
      </c>
      <c r="I14" s="18"/>
      <c r="J14" s="18">
        <f>SUM(J13)</f>
        <v>21299.859370999999</v>
      </c>
      <c r="K14" s="18">
        <f>+H14-J14</f>
        <v>0</v>
      </c>
      <c r="L14" s="18">
        <f>SUM(L13)</f>
        <v>21299.859370999999</v>
      </c>
      <c r="M14" s="27">
        <f>SUM(M13)</f>
        <v>0</v>
      </c>
      <c r="N14" s="27">
        <f>SUM(N13)</f>
        <v>0</v>
      </c>
      <c r="O14" s="19">
        <f t="shared" si="0"/>
        <v>1</v>
      </c>
      <c r="P14" s="20">
        <f>+M14/H14</f>
        <v>0</v>
      </c>
    </row>
    <row r="15" spans="2:16" ht="36.75" customHeight="1" x14ac:dyDescent="0.35">
      <c r="B15" s="28">
        <v>5</v>
      </c>
      <c r="C15" s="29">
        <v>2018011000820</v>
      </c>
      <c r="D15" s="30" t="s">
        <v>19</v>
      </c>
      <c r="E15" s="30">
        <v>26</v>
      </c>
      <c r="F15" s="30" t="s">
        <v>4</v>
      </c>
      <c r="G15" s="31" t="s">
        <v>6</v>
      </c>
      <c r="H15" s="14">
        <v>18235.813827000002</v>
      </c>
      <c r="I15" s="14">
        <v>0</v>
      </c>
      <c r="J15" s="14">
        <v>18163.742159699999</v>
      </c>
      <c r="K15" s="14">
        <f>+H15-I15-J15</f>
        <v>72.071667300002446</v>
      </c>
      <c r="L15" s="14">
        <v>16320.767810699999</v>
      </c>
      <c r="M15" s="26">
        <v>10165.012490700001</v>
      </c>
      <c r="N15" s="26">
        <v>10165.012490700001</v>
      </c>
      <c r="O15" s="32">
        <f t="shared" si="0"/>
        <v>0.89498434045950948</v>
      </c>
      <c r="P15" s="33">
        <f t="shared" si="1"/>
        <v>0.55742028226070461</v>
      </c>
    </row>
    <row r="16" spans="2:16" ht="18" customHeight="1" x14ac:dyDescent="0.35">
      <c r="B16" s="54" t="s">
        <v>30</v>
      </c>
      <c r="C16" s="55"/>
      <c r="D16" s="55"/>
      <c r="E16" s="55"/>
      <c r="F16" s="55"/>
      <c r="G16" s="56"/>
      <c r="H16" s="34">
        <f>SUM(H15:H15)</f>
        <v>18235.813827000002</v>
      </c>
      <c r="I16" s="34">
        <f>SUM(I15:I15)</f>
        <v>0</v>
      </c>
      <c r="J16" s="34">
        <f>SUM(J15:J15)</f>
        <v>18163.742159699999</v>
      </c>
      <c r="K16" s="34">
        <f>+H16-I16-J16</f>
        <v>72.071667300002446</v>
      </c>
      <c r="L16" s="34">
        <f>SUM(L15:L15)</f>
        <v>16320.767810699999</v>
      </c>
      <c r="M16" s="34">
        <f>SUM(M15:M15)</f>
        <v>10165.012490700001</v>
      </c>
      <c r="N16" s="34">
        <f>SUM(N15:N15)</f>
        <v>10165.012490700001</v>
      </c>
      <c r="O16" s="19">
        <f t="shared" si="0"/>
        <v>0.89498434045950948</v>
      </c>
      <c r="P16" s="20">
        <f t="shared" si="1"/>
        <v>0.55742028226070461</v>
      </c>
    </row>
    <row r="17" spans="2:16" ht="50.25" customHeight="1" x14ac:dyDescent="0.35">
      <c r="B17" s="35">
        <v>6</v>
      </c>
      <c r="C17" s="29">
        <v>2018011000512</v>
      </c>
      <c r="D17" s="22" t="s">
        <v>20</v>
      </c>
      <c r="E17" s="22">
        <v>26</v>
      </c>
      <c r="F17" s="22" t="s">
        <v>4</v>
      </c>
      <c r="G17" s="36" t="s">
        <v>32</v>
      </c>
      <c r="H17" s="37">
        <v>2300</v>
      </c>
      <c r="I17" s="37"/>
      <c r="J17" s="38">
        <v>2300</v>
      </c>
      <c r="K17" s="37">
        <f>+H17-I17-J17</f>
        <v>0</v>
      </c>
      <c r="L17" s="39">
        <v>2185.8279320000001</v>
      </c>
      <c r="M17" s="39">
        <v>266.84364599999998</v>
      </c>
      <c r="N17" s="39">
        <v>266.84364599999998</v>
      </c>
      <c r="O17" s="40">
        <f t="shared" si="0"/>
        <v>0.95035997043478271</v>
      </c>
      <c r="P17" s="41">
        <f t="shared" si="1"/>
        <v>0.11601897652173912</v>
      </c>
    </row>
    <row r="18" spans="2:16" ht="18" customHeight="1" thickBot="1" x14ac:dyDescent="0.4">
      <c r="B18" s="57" t="s">
        <v>30</v>
      </c>
      <c r="C18" s="58"/>
      <c r="D18" s="58"/>
      <c r="E18" s="58"/>
      <c r="F18" s="58"/>
      <c r="G18" s="59"/>
      <c r="H18" s="42">
        <f>SUM(H17:H17)</f>
        <v>2300</v>
      </c>
      <c r="I18" s="42"/>
      <c r="J18" s="43">
        <f>SUM(J17:J17)</f>
        <v>2300</v>
      </c>
      <c r="K18" s="42">
        <f t="shared" ref="K18" si="2">+H18-J18</f>
        <v>0</v>
      </c>
      <c r="L18" s="44">
        <f>SUM(L17:L17)</f>
        <v>2185.8279320000001</v>
      </c>
      <c r="M18" s="44">
        <f>SUM(M17:M17)</f>
        <v>266.84364599999998</v>
      </c>
      <c r="N18" s="44">
        <f>SUM(N17:N17)</f>
        <v>266.84364599999998</v>
      </c>
      <c r="O18" s="45">
        <f t="shared" si="0"/>
        <v>0.95035997043478271</v>
      </c>
      <c r="P18" s="46">
        <f t="shared" si="1"/>
        <v>0.11601897652173912</v>
      </c>
    </row>
    <row r="19" spans="2:16" ht="27.75" customHeight="1" thickBot="1" x14ac:dyDescent="0.4">
      <c r="B19" s="52" t="s">
        <v>17</v>
      </c>
      <c r="C19" s="53"/>
      <c r="D19" s="53"/>
      <c r="E19" s="53"/>
      <c r="F19" s="53"/>
      <c r="G19" s="53"/>
      <c r="H19" s="47">
        <f>+H8+H10+H12+H14+H16+H18</f>
        <v>64452.292597000007</v>
      </c>
      <c r="I19" s="47">
        <f t="shared" ref="I19:N19" si="3">+I8+I10+I12+I14+I16+I18</f>
        <v>0</v>
      </c>
      <c r="J19" s="47">
        <f t="shared" si="3"/>
        <v>63838.357303699995</v>
      </c>
      <c r="K19" s="47">
        <f t="shared" si="3"/>
        <v>613.9352933000032</v>
      </c>
      <c r="L19" s="48">
        <f t="shared" si="3"/>
        <v>60831.866333699989</v>
      </c>
      <c r="M19" s="48">
        <f t="shared" si="3"/>
        <v>16862.859112850001</v>
      </c>
      <c r="N19" s="48">
        <f t="shared" si="3"/>
        <v>16862.859112850001</v>
      </c>
      <c r="O19" s="50">
        <f t="shared" si="0"/>
        <v>0.94382781251960413</v>
      </c>
      <c r="P19" s="51">
        <f t="shared" si="1"/>
        <v>0.2616331930702322</v>
      </c>
    </row>
    <row r="20" spans="2:16" ht="40.5" customHeight="1" x14ac:dyDescent="0.35">
      <c r="K20" s="49"/>
    </row>
    <row r="21" spans="2:16" ht="28.5" customHeight="1" x14ac:dyDescent="0.35"/>
    <row r="22" spans="2:16" ht="28.5" customHeight="1" x14ac:dyDescent="0.35"/>
    <row r="23" spans="2:16" ht="28.5" customHeight="1" x14ac:dyDescent="0.35"/>
    <row r="24" spans="2:16" ht="28.5" customHeight="1" x14ac:dyDescent="0.35"/>
    <row r="25" spans="2:16" ht="28.5" customHeight="1" x14ac:dyDescent="0.35"/>
    <row r="26" spans="2:16" ht="28.5" customHeight="1" x14ac:dyDescent="0.35"/>
    <row r="27" spans="2:16" ht="28.5" customHeight="1" x14ac:dyDescent="0.35"/>
    <row r="28" spans="2:16" ht="28.5" customHeight="1" x14ac:dyDescent="0.35"/>
    <row r="29" spans="2:16" ht="28.5" customHeight="1" x14ac:dyDescent="0.35"/>
    <row r="30" spans="2:16" ht="28.5" customHeight="1" x14ac:dyDescent="0.35"/>
    <row r="31" spans="2:16" ht="28.5" customHeight="1" x14ac:dyDescent="0.35"/>
    <row r="32" spans="2:16" ht="28.5" customHeight="1" x14ac:dyDescent="0.35"/>
    <row r="33" ht="28.5" customHeight="1" x14ac:dyDescent="0.35"/>
    <row r="34" ht="28.5" customHeight="1" x14ac:dyDescent="0.35"/>
    <row r="35" ht="28.5" customHeight="1" x14ac:dyDescent="0.35"/>
    <row r="36" ht="28.5" customHeight="1" x14ac:dyDescent="0.35"/>
    <row r="37" ht="28.5" customHeight="1" x14ac:dyDescent="0.35"/>
    <row r="38" ht="28.5" customHeight="1" x14ac:dyDescent="0.35"/>
    <row r="39" ht="28.5" customHeight="1" x14ac:dyDescent="0.35"/>
    <row r="40" ht="28.5" customHeight="1" x14ac:dyDescent="0.35"/>
    <row r="41" ht="28.5" customHeight="1" x14ac:dyDescent="0.35"/>
    <row r="42" ht="28.5" customHeight="1" x14ac:dyDescent="0.35"/>
    <row r="43" ht="28.5" customHeight="1" x14ac:dyDescent="0.35"/>
    <row r="44" ht="28.5" customHeight="1" x14ac:dyDescent="0.35"/>
    <row r="45" ht="28.5" customHeight="1" x14ac:dyDescent="0.35"/>
    <row r="46" ht="28.5" customHeight="1" x14ac:dyDescent="0.35"/>
    <row r="47" ht="28.5" customHeight="1" x14ac:dyDescent="0.35"/>
    <row r="48" ht="28.5" customHeight="1" x14ac:dyDescent="0.35"/>
    <row r="49" ht="28.5" customHeight="1" x14ac:dyDescent="0.35"/>
    <row r="50" ht="28.5" customHeight="1" x14ac:dyDescent="0.35"/>
    <row r="51" ht="28.5" customHeight="1" x14ac:dyDescent="0.35"/>
    <row r="52" ht="28.5" customHeight="1" x14ac:dyDescent="0.35"/>
    <row r="53" ht="28.5" customHeight="1" x14ac:dyDescent="0.35"/>
    <row r="54" ht="28.5" customHeight="1" x14ac:dyDescent="0.35"/>
    <row r="55" ht="28.5" customHeight="1" x14ac:dyDescent="0.35"/>
    <row r="56" ht="28.5" customHeight="1" x14ac:dyDescent="0.35"/>
    <row r="57" ht="28.5" customHeight="1" x14ac:dyDescent="0.35"/>
    <row r="58" ht="28.5" customHeight="1" x14ac:dyDescent="0.35"/>
    <row r="59" ht="28.5" customHeight="1" x14ac:dyDescent="0.35"/>
    <row r="60" ht="28.5" customHeight="1" x14ac:dyDescent="0.35"/>
    <row r="61" ht="28.5" customHeight="1" x14ac:dyDescent="0.35"/>
    <row r="62" ht="28.5" customHeight="1" x14ac:dyDescent="0.35"/>
    <row r="63" ht="28.5" customHeight="1" x14ac:dyDescent="0.35"/>
    <row r="64" ht="28.5" customHeight="1" x14ac:dyDescent="0.35"/>
    <row r="65" ht="28.5" customHeight="1" x14ac:dyDescent="0.35"/>
    <row r="66" ht="28.5" customHeight="1" x14ac:dyDescent="0.35"/>
    <row r="67" ht="28.5" customHeight="1" x14ac:dyDescent="0.35"/>
    <row r="68" ht="28.5" customHeight="1" x14ac:dyDescent="0.35"/>
    <row r="69" ht="28.5" customHeight="1" x14ac:dyDescent="0.35"/>
    <row r="70" ht="28.5" customHeight="1" x14ac:dyDescent="0.35"/>
    <row r="71" ht="28.5" customHeight="1" x14ac:dyDescent="0.35"/>
    <row r="72" ht="28.5" customHeight="1" x14ac:dyDescent="0.35"/>
    <row r="73" ht="28.5" customHeight="1" x14ac:dyDescent="0.35"/>
    <row r="74" ht="28.5" customHeight="1" x14ac:dyDescent="0.35"/>
    <row r="75" ht="28.5" customHeight="1" x14ac:dyDescent="0.35"/>
    <row r="76" ht="28.5" customHeight="1" x14ac:dyDescent="0.35"/>
    <row r="77" ht="28.5" customHeight="1" x14ac:dyDescent="0.35"/>
    <row r="78" ht="28.5" customHeight="1" x14ac:dyDescent="0.35"/>
    <row r="79" ht="28.5" customHeight="1" x14ac:dyDescent="0.35"/>
    <row r="80" ht="28.5" customHeight="1" x14ac:dyDescent="0.35"/>
    <row r="81" ht="28.5" customHeight="1" x14ac:dyDescent="0.35"/>
    <row r="82" ht="28.5" customHeight="1" x14ac:dyDescent="0.35"/>
    <row r="83" ht="28.5" customHeight="1" x14ac:dyDescent="0.35"/>
    <row r="84" ht="28.5" customHeight="1" x14ac:dyDescent="0.35"/>
    <row r="85" ht="28.5" customHeight="1" x14ac:dyDescent="0.35"/>
    <row r="86" ht="28.5" customHeight="1" x14ac:dyDescent="0.35"/>
    <row r="87" ht="28.5" customHeight="1" x14ac:dyDescent="0.35"/>
    <row r="88" ht="28.5" customHeight="1" x14ac:dyDescent="0.35"/>
    <row r="89" ht="28.5" customHeight="1" x14ac:dyDescent="0.35"/>
    <row r="90" ht="28.5" customHeight="1" x14ac:dyDescent="0.35"/>
    <row r="91" ht="28.5" customHeight="1" x14ac:dyDescent="0.35"/>
    <row r="92" ht="28.5" customHeight="1" x14ac:dyDescent="0.35"/>
    <row r="93" ht="28.5" customHeight="1" x14ac:dyDescent="0.35"/>
    <row r="94" ht="28.5" customHeight="1" x14ac:dyDescent="0.35"/>
  </sheetData>
  <mergeCells count="14">
    <mergeCell ref="H5:N5"/>
    <mergeCell ref="O5:P5"/>
    <mergeCell ref="B2:G3"/>
    <mergeCell ref="H2:P2"/>
    <mergeCell ref="H3:P3"/>
    <mergeCell ref="H4:N4"/>
    <mergeCell ref="O4:P4"/>
    <mergeCell ref="B19:G19"/>
    <mergeCell ref="B8:G8"/>
    <mergeCell ref="B10:G10"/>
    <mergeCell ref="B12:G12"/>
    <mergeCell ref="B14:G14"/>
    <mergeCell ref="B16:G16"/>
    <mergeCell ref="B18:G18"/>
  </mergeCells>
  <printOptions horizontalCentered="1"/>
  <pageMargins left="0.15748031496062992" right="0.15748031496062992" top="1.0236220472440944" bottom="0.78740157480314965" header="0.35433070866141736" footer="0.35433070866141736"/>
  <pageSetup scale="61" orientation="landscape" horizontalDpi="4294967293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Inv_Eje_31 agosto FEAB</vt:lpstr>
      <vt:lpstr>'Inv_Eje_31 agosto FEAB'!Área_de_impresión</vt:lpstr>
      <vt:lpstr>'Inv_Eje_31 agosto FEAB'!Títulos_a_imprimir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2021-10-06T19:19:26Z</dcterms:created>
  <dcterms:modified xsi:type="dcterms:W3CDTF">2021-10-06T20:15:49Z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