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gencia 2019\Inversion\Informes\Informes Trimestrales para WEB\II Trimestre\"/>
    </mc:Choice>
  </mc:AlternateContent>
  <bookViews>
    <workbookView xWindow="0" yWindow="0" windowWidth="24000" windowHeight="9435" tabRatio="866"/>
  </bookViews>
  <sheets>
    <sheet name="Inv_Eje_Jun_2019" sheetId="6" r:id="rId1"/>
  </sheets>
  <definedNames>
    <definedName name="_xlnm.Print_Area" localSheetId="0">Inv_Eje_Jun_2019!$B$2:$O$12</definedName>
    <definedName name="_xlnm.Print_Titles" localSheetId="0">Inv_Eje_Jun_2019!$2:$6</definedName>
  </definedNames>
  <calcPr calcId="152511"/>
</workbook>
</file>

<file path=xl/calcChain.xml><?xml version="1.0" encoding="utf-8"?>
<calcChain xmlns="http://schemas.openxmlformats.org/spreadsheetml/2006/main">
  <c r="K12" i="6" l="1"/>
  <c r="L12" i="6"/>
  <c r="M12" i="6"/>
  <c r="J12" i="6"/>
  <c r="H12" i="6"/>
  <c r="J19" i="6" l="1"/>
  <c r="J18" i="6"/>
  <c r="I18" i="6"/>
  <c r="I20" i="6"/>
  <c r="I19" i="6"/>
  <c r="H20" i="6"/>
  <c r="H19" i="6"/>
  <c r="H18" i="6"/>
  <c r="J20" i="6" l="1"/>
  <c r="I12" i="6"/>
  <c r="O11" i="6"/>
  <c r="N11" i="6"/>
  <c r="O10" i="6"/>
  <c r="N10" i="6"/>
  <c r="O9" i="6"/>
  <c r="N9" i="6"/>
  <c r="O8" i="6"/>
  <c r="N8" i="6"/>
  <c r="O7" i="6"/>
  <c r="N7" i="6"/>
  <c r="K19" i="6" l="1"/>
  <c r="K18" i="6"/>
  <c r="J21" i="6"/>
  <c r="K20" i="6"/>
  <c r="O12" i="6"/>
  <c r="H21" i="6"/>
  <c r="L20" i="6"/>
  <c r="N12" i="6"/>
  <c r="L19" i="6"/>
  <c r="I21" i="6"/>
  <c r="L23" i="6" s="1"/>
  <c r="L18" i="6"/>
  <c r="L21" i="6" l="1"/>
  <c r="K21" i="6"/>
</calcChain>
</file>

<file path=xl/sharedStrings.xml><?xml version="1.0" encoding="utf-8"?>
<sst xmlns="http://schemas.openxmlformats.org/spreadsheetml/2006/main" count="47" uniqueCount="43">
  <si>
    <t>RUBRO</t>
  </si>
  <si>
    <t>REC</t>
  </si>
  <si>
    <t>SIT</t>
  </si>
  <si>
    <t>CDP</t>
  </si>
  <si>
    <t>CSF</t>
  </si>
  <si>
    <t>C-2901-0800-9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</si>
  <si>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</si>
  <si>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</si>
  <si>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</si>
  <si>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</si>
  <si>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</si>
  <si>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</si>
  <si>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</si>
  <si>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</si>
  <si>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</si>
  <si>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Total</t>
  </si>
  <si>
    <t>Apropiación</t>
  </si>
  <si>
    <t>Compromiso</t>
  </si>
  <si>
    <t>Obligación</t>
  </si>
  <si>
    <t>%Ejec</t>
  </si>
  <si>
    <t>%Efec</t>
  </si>
  <si>
    <t>Nombre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</si>
  <si>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29-01-01 FISCALIA GENERAL DE LA NACION - GESTION GENERAL</t>
    </r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</si>
  <si>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</si>
  <si>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</si>
  <si>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</si>
  <si>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</si>
  <si>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</si>
  <si>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</si>
  <si>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BLOQUEADA</t>
  </si>
  <si>
    <t>APROPIACIÓN  DISPONIBLE</t>
  </si>
  <si>
    <t>COMPROMISOS</t>
  </si>
  <si>
    <t>OBLIGACIONES</t>
  </si>
  <si>
    <t>TOTAL INVERSIÓN</t>
  </si>
  <si>
    <t>Componente de Inversión</t>
  </si>
  <si>
    <t>Infraestructura Física</t>
  </si>
  <si>
    <t>Informática</t>
  </si>
  <si>
    <t>Policías Judiciales</t>
  </si>
  <si>
    <t>PROYECTOS DE INVERSION 2019</t>
  </si>
  <si>
    <t>AVANCE CORRESPONDIENTE A 30 DE JUNIO DE 2019</t>
  </si>
  <si>
    <t>% Ejecución con respecto a la Obligación</t>
  </si>
  <si>
    <t>% Ejecución con respecto al compromiso</t>
  </si>
  <si>
    <t>Ejecución Presupuestal con Corte al 30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</si>
</sst>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  <numFmt numFmtId="168" formatCode="_-* #,##0.0_-;\-* #,##0.0_-;_-* &quot;-&quot;?_-;_-@_-"/>
    <numFmt numFmtId="169" formatCode="0.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8" fillId="0" borderId="0" applyFill="0">
      <alignment horizontal="center" vertical="center" wrapText="1"/>
    </xf>
    <xf numFmtId="0" fontId="3" fillId="2" borderId="0" applyNumberFormat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68">
    <xf numFmtId="0" fontId="0" fillId="0" borderId="0" xfId="0" applyFont="1" applyFill="1" applyBorder="1"/>
    <xf numFmtId="0" fontId="1" fillId="0" borderId="0" xfId="7" applyAlignment="1">
      <alignment horizontal="justify" vertical="center"/>
    </xf>
    <xf numFmtId="0" fontId="16" fillId="7" borderId="10" xfId="7" applyNumberFormat="1" applyFont="1" applyFill="1" applyBorder="1" applyAlignment="1">
      <alignment horizontal="center" vertical="center" wrapText="1"/>
    </xf>
    <xf numFmtId="0" fontId="6" fillId="5" borderId="10" xfId="7" applyFont="1" applyFill="1" applyBorder="1" applyAlignment="1">
      <alignment horizontal="center" vertical="center" wrapText="1"/>
    </xf>
    <xf numFmtId="0" fontId="6" fillId="5" borderId="11" xfId="7" applyNumberFormat="1" applyFont="1" applyFill="1" applyBorder="1" applyAlignment="1">
      <alignment horizontal="center" vertical="center" wrapText="1"/>
    </xf>
    <xf numFmtId="0" fontId="17" fillId="5" borderId="11" xfId="7" applyNumberFormat="1" applyFont="1" applyFill="1" applyBorder="1" applyAlignment="1">
      <alignment horizontal="center" vertical="center" wrapText="1"/>
    </xf>
    <xf numFmtId="0" fontId="7" fillId="7" borderId="11" xfId="7" applyNumberFormat="1" applyFont="1" applyFill="1" applyBorder="1" applyAlignment="1">
      <alignment horizontal="center" vertical="center" wrapText="1"/>
    </xf>
    <xf numFmtId="0" fontId="15" fillId="5" borderId="11" xfId="7" applyNumberFormat="1" applyFont="1" applyFill="1" applyBorder="1" applyAlignment="1">
      <alignment horizontal="center" vertical="center" wrapText="1"/>
    </xf>
    <xf numFmtId="0" fontId="15" fillId="5" borderId="11" xfId="7" applyFont="1" applyFill="1" applyBorder="1" applyAlignment="1">
      <alignment horizontal="center" vertical="center" wrapText="1"/>
    </xf>
    <xf numFmtId="0" fontId="15" fillId="5" borderId="12" xfId="7" applyFont="1" applyFill="1" applyBorder="1" applyAlignment="1">
      <alignment horizontal="center" vertical="center" wrapText="1"/>
    </xf>
    <xf numFmtId="165" fontId="6" fillId="0" borderId="15" xfId="8" applyFont="1" applyFill="1" applyBorder="1" applyAlignment="1">
      <alignment vertical="center" wrapText="1"/>
    </xf>
    <xf numFmtId="0" fontId="5" fillId="0" borderId="1" xfId="7" applyNumberFormat="1" applyFont="1" applyFill="1" applyBorder="1" applyAlignment="1">
      <alignment horizontal="left" vertical="center" wrapText="1" indent="1"/>
    </xf>
    <xf numFmtId="0" fontId="5" fillId="0" borderId="1" xfId="7" applyNumberFormat="1" applyFont="1" applyFill="1" applyBorder="1" applyAlignment="1">
      <alignment horizontal="center" vertical="center" wrapText="1"/>
    </xf>
    <xf numFmtId="165" fontId="14" fillId="0" borderId="1" xfId="8" applyNumberFormat="1" applyFont="1" applyFill="1" applyBorder="1" applyAlignment="1">
      <alignment horizontal="right" vertical="center" wrapText="1"/>
    </xf>
    <xf numFmtId="10" fontId="14" fillId="0" borderId="1" xfId="7" applyNumberFormat="1" applyFont="1" applyBorder="1" applyAlignment="1">
      <alignment horizontal="center" vertical="center" wrapText="1"/>
    </xf>
    <xf numFmtId="10" fontId="14" fillId="0" borderId="16" xfId="7" applyNumberFormat="1" applyFont="1" applyBorder="1" applyAlignment="1">
      <alignment horizontal="center" vertical="center" wrapText="1"/>
    </xf>
    <xf numFmtId="165" fontId="6" fillId="0" borderId="13" xfId="8" applyFont="1" applyFill="1" applyBorder="1" applyAlignment="1">
      <alignment vertical="center" wrapText="1"/>
    </xf>
    <xf numFmtId="0" fontId="5" fillId="0" borderId="3" xfId="7" applyNumberFormat="1" applyFont="1" applyFill="1" applyBorder="1" applyAlignment="1">
      <alignment horizontal="left" vertical="center" wrapText="1" indent="1"/>
    </xf>
    <xf numFmtId="0" fontId="5" fillId="0" borderId="3" xfId="7" applyNumberFormat="1" applyFont="1" applyFill="1" applyBorder="1" applyAlignment="1">
      <alignment horizontal="center" vertical="center" wrapText="1"/>
    </xf>
    <xf numFmtId="0" fontId="5" fillId="0" borderId="3" xfId="7" applyNumberFormat="1" applyFont="1" applyFill="1" applyBorder="1" applyAlignment="1">
      <alignment horizontal="justify" vertical="center" wrapText="1"/>
    </xf>
    <xf numFmtId="166" fontId="13" fillId="4" borderId="11" xfId="8" applyNumberFormat="1" applyFont="1" applyFill="1" applyBorder="1" applyAlignment="1">
      <alignment horizontal="center" vertical="center" wrapText="1"/>
    </xf>
    <xf numFmtId="10" fontId="13" fillId="4" borderId="11" xfId="7" applyNumberFormat="1" applyFont="1" applyFill="1" applyBorder="1" applyAlignment="1">
      <alignment horizontal="center" vertical="center" wrapText="1"/>
    </xf>
    <xf numFmtId="10" fontId="13" fillId="4" borderId="12" xfId="7" applyNumberFormat="1" applyFont="1" applyFill="1" applyBorder="1" applyAlignment="1">
      <alignment horizontal="center" vertical="center" wrapText="1"/>
    </xf>
    <xf numFmtId="168" fontId="1" fillId="0" borderId="0" xfId="7" applyNumberFormat="1" applyAlignment="1">
      <alignment horizontal="justify" vertical="center"/>
    </xf>
    <xf numFmtId="0" fontId="9" fillId="8" borderId="1" xfId="10" applyFont="1" applyFill="1" applyBorder="1" applyAlignment="1">
      <alignment horizontal="center" vertical="center"/>
    </xf>
    <xf numFmtId="0" fontId="19" fillId="0" borderId="1" xfId="10" applyBorder="1" applyAlignment="1">
      <alignment horizontal="justify" vertical="center"/>
    </xf>
    <xf numFmtId="166" fontId="19" fillId="0" borderId="1" xfId="10" applyNumberFormat="1" applyBorder="1" applyAlignment="1">
      <alignment horizontal="right" vertical="center"/>
    </xf>
    <xf numFmtId="9" fontId="1" fillId="0" borderId="1" xfId="1" applyFont="1" applyBorder="1" applyAlignment="1">
      <alignment horizontal="right" vertical="center"/>
    </xf>
    <xf numFmtId="0" fontId="9" fillId="9" borderId="1" xfId="10" applyFont="1" applyFill="1" applyBorder="1" applyAlignment="1">
      <alignment horizontal="justify" vertical="center"/>
    </xf>
    <xf numFmtId="166" fontId="9" fillId="9" borderId="1" xfId="10" applyNumberFormat="1" applyFont="1" applyFill="1" applyBorder="1" applyAlignment="1">
      <alignment horizontal="justify" vertical="center"/>
    </xf>
    <xf numFmtId="169" fontId="9" fillId="9" borderId="1" xfId="1" applyNumberFormat="1" applyFont="1" applyFill="1" applyBorder="1" applyAlignment="1">
      <alignment horizontal="right" vertical="center"/>
    </xf>
    <xf numFmtId="43" fontId="1" fillId="0" borderId="0" xfId="7" applyNumberFormat="1" applyAlignment="1">
      <alignment horizontal="justify" vertical="center"/>
    </xf>
    <xf numFmtId="1" fontId="5" fillId="0" borderId="2" xfId="7" applyNumberFormat="1" applyFont="1" applyFill="1" applyBorder="1" applyAlignment="1">
      <alignment horizontal="left" vertical="center" wrapText="1" indent="1"/>
    </xf>
    <xf numFmtId="167" fontId="1" fillId="0" borderId="0" xfId="7" applyNumberFormat="1" applyAlignment="1">
      <alignment horizontal="justify" vertical="center"/>
    </xf>
    <xf numFmtId="165" fontId="1" fillId="0" borderId="0" xfId="7" applyNumberFormat="1" applyAlignment="1">
      <alignment horizontal="justify" vertical="center"/>
    </xf>
    <xf numFmtId="165" fontId="6" fillId="3" borderId="13" xfId="8" applyFont="1" applyFill="1" applyBorder="1" applyAlignment="1">
      <alignment vertical="center" wrapText="1"/>
    </xf>
    <xf numFmtId="1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center" vertical="center" wrapText="1"/>
    </xf>
    <xf numFmtId="0" fontId="5" fillId="3" borderId="2" xfId="7" applyNumberFormat="1" applyFont="1" applyFill="1" applyBorder="1" applyAlignment="1">
      <alignment horizontal="justify" vertical="center" wrapText="1"/>
    </xf>
    <xf numFmtId="165" fontId="14" fillId="3" borderId="2" xfId="8" applyNumberFormat="1" applyFont="1" applyFill="1" applyBorder="1" applyAlignment="1">
      <alignment horizontal="right" vertical="center" wrapText="1"/>
    </xf>
    <xf numFmtId="166" fontId="14" fillId="3" borderId="2" xfId="8" applyNumberFormat="1" applyFont="1" applyFill="1" applyBorder="1" applyAlignment="1">
      <alignment horizontal="right" vertical="center" wrapText="1"/>
    </xf>
    <xf numFmtId="10" fontId="18" fillId="3" borderId="2" xfId="7" applyNumberFormat="1" applyFont="1" applyFill="1" applyBorder="1" applyAlignment="1">
      <alignment horizontal="center" vertical="center" wrapText="1"/>
    </xf>
    <xf numFmtId="10" fontId="18" fillId="3" borderId="14" xfId="7" applyNumberFormat="1" applyFont="1" applyFill="1" applyBorder="1" applyAlignment="1">
      <alignment horizontal="center" vertical="center" wrapText="1"/>
    </xf>
    <xf numFmtId="165" fontId="6" fillId="3" borderId="15" xfId="8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horizontal="left" vertical="center" wrapText="1" indent="1"/>
    </xf>
    <xf numFmtId="0" fontId="5" fillId="3" borderId="1" xfId="7" applyNumberFormat="1" applyFont="1" applyFill="1" applyBorder="1" applyAlignment="1">
      <alignment horizontal="center" vertical="center" wrapText="1"/>
    </xf>
    <xf numFmtId="0" fontId="5" fillId="3" borderId="1" xfId="7" applyNumberFormat="1" applyFont="1" applyFill="1" applyBorder="1" applyAlignment="1">
      <alignment horizontal="justify" vertical="center" wrapText="1"/>
    </xf>
    <xf numFmtId="165" fontId="14" fillId="3" borderId="1" xfId="8" applyNumberFormat="1" applyFont="1" applyFill="1" applyBorder="1" applyAlignment="1">
      <alignment horizontal="right" vertical="center" wrapText="1"/>
    </xf>
    <xf numFmtId="166" fontId="14" fillId="3" borderId="1" xfId="8" applyNumberFormat="1" applyFont="1" applyFill="1" applyBorder="1" applyAlignment="1">
      <alignment horizontal="right" vertical="center" wrapText="1"/>
    </xf>
    <xf numFmtId="10" fontId="14" fillId="3" borderId="1" xfId="7" applyNumberFormat="1" applyFont="1" applyFill="1" applyBorder="1" applyAlignment="1">
      <alignment horizontal="center" vertical="center" wrapText="1"/>
    </xf>
    <xf numFmtId="10" fontId="14" fillId="3" borderId="16" xfId="7" applyNumberFormat="1" applyFont="1" applyFill="1" applyBorder="1" applyAlignment="1">
      <alignment horizontal="center" vertical="center" wrapText="1"/>
    </xf>
    <xf numFmtId="165" fontId="13" fillId="4" borderId="11" xfId="8" applyNumberFormat="1" applyFont="1" applyFill="1" applyBorder="1" applyAlignment="1">
      <alignment horizontal="center" vertical="center" wrapText="1"/>
    </xf>
    <xf numFmtId="165" fontId="14" fillId="3" borderId="3" xfId="8" applyNumberFormat="1" applyFont="1" applyFill="1" applyBorder="1" applyAlignment="1">
      <alignment horizontal="right" vertical="center" wrapText="1"/>
    </xf>
    <xf numFmtId="166" fontId="14" fillId="3" borderId="3" xfId="8" applyNumberFormat="1" applyFont="1" applyFill="1" applyBorder="1" applyAlignment="1">
      <alignment horizontal="right" vertical="center" wrapText="1"/>
    </xf>
    <xf numFmtId="0" fontId="13" fillId="4" borderId="17" xfId="7" applyNumberFormat="1" applyFont="1" applyFill="1" applyBorder="1" applyAlignment="1">
      <alignment horizontal="center" vertical="center" wrapText="1"/>
    </xf>
    <xf numFmtId="0" fontId="13" fillId="4" borderId="18" xfId="7" applyNumberFormat="1" applyFont="1" applyFill="1" applyBorder="1" applyAlignment="1">
      <alignment horizontal="center" vertical="center" wrapText="1"/>
    </xf>
    <xf numFmtId="0" fontId="13" fillId="4" borderId="19" xfId="7" applyNumberFormat="1" applyFont="1" applyFill="1" applyBorder="1" applyAlignment="1">
      <alignment horizontal="center" vertical="center" wrapText="1"/>
    </xf>
    <xf numFmtId="0" fontId="10" fillId="0" borderId="0" xfId="7" applyFont="1" applyAlignment="1">
      <alignment horizontal="justify" vertical="center"/>
    </xf>
    <xf numFmtId="0" fontId="12" fillId="0" borderId="0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4" fillId="5" borderId="4" xfId="7" applyFont="1" applyFill="1" applyBorder="1" applyAlignment="1">
      <alignment horizontal="center" vertical="center"/>
    </xf>
    <xf numFmtId="0" fontId="14" fillId="5" borderId="5" xfId="7" applyFont="1" applyFill="1" applyBorder="1" applyAlignment="1">
      <alignment horizontal="center" vertical="center"/>
    </xf>
    <xf numFmtId="0" fontId="15" fillId="5" borderId="5" xfId="7" applyFont="1" applyFill="1" applyBorder="1" applyAlignment="1">
      <alignment horizontal="center" vertical="center" wrapText="1"/>
    </xf>
    <xf numFmtId="0" fontId="15" fillId="5" borderId="6" xfId="7" applyFont="1" applyFill="1" applyBorder="1" applyAlignment="1">
      <alignment horizontal="center" vertical="center" wrapText="1"/>
    </xf>
    <xf numFmtId="0" fontId="6" fillId="6" borderId="7" xfId="7" applyFont="1" applyFill="1" applyBorder="1" applyAlignment="1">
      <alignment horizontal="center" vertical="center" wrapText="1"/>
    </xf>
    <xf numFmtId="0" fontId="6" fillId="6" borderId="8" xfId="7" applyFont="1" applyFill="1" applyBorder="1" applyAlignment="1">
      <alignment horizontal="center" vertical="center" wrapText="1"/>
    </xf>
    <xf numFmtId="0" fontId="6" fillId="6" borderId="9" xfId="7" applyFont="1" applyFill="1" applyBorder="1" applyAlignment="1">
      <alignment horizontal="center" vertical="center" wrapText="1"/>
    </xf>
  </cellXfs>
  <cellStyles count="11">
    <cellStyle name="40% - Énfasis2 2" xfId="4"/>
    <cellStyle name="Millares [0] 2" xfId="6"/>
    <cellStyle name="Millares [0] 2 2" xfId="8"/>
    <cellStyle name="Millares 3" xfId="9"/>
    <cellStyle name="Nivel 1,2.3,5,6,9" xfId="3"/>
    <cellStyle name="Normal" xfId="0" builtinId="0"/>
    <cellStyle name="Normal 2" xfId="5"/>
    <cellStyle name="Normal 2 2" xfId="2"/>
    <cellStyle name="Normal 2 3" xfId="10"/>
    <cellStyle name="Normal 3" xfId="7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Inv_Eje_Jun_2019!$H$17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Inv_Eje_Jun_2019!$G$18:$G$20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Inv_Eje_Jun_2019!$H$18:$H$20</c:f>
              <c:numCache>
                <c:formatCode>_-* #,##0.00\ _€_-;\-* #,##0.00\ _€_-;_-* "-"\ _€_-;_-@_-</c:formatCode>
                <c:ptCount val="3"/>
                <c:pt idx="0">
                  <c:v>4633</c:v>
                </c:pt>
                <c:pt idx="1">
                  <c:v>64100</c:v>
                </c:pt>
                <c:pt idx="2">
                  <c:v>13250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D3-472E-99A6-962AAA3B88A1}"/>
            </c:ext>
          </c:extLst>
        </c:ser>
        <c:ser>
          <c:idx val="1"/>
          <c:order val="1"/>
          <c:tx>
            <c:strRef>
              <c:f>Inv_Eje_Jun_2019!$I$17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Inv_Eje_Jun_2019!$G$18:$G$20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Inv_Eje_Jun_2019!$I$18:$I$20</c:f>
              <c:numCache>
                <c:formatCode>_-* #,##0.00\ _€_-;\-* #,##0.00\ _€_-;_-* "-"\ _€_-;_-@_-</c:formatCode>
                <c:ptCount val="3"/>
                <c:pt idx="0">
                  <c:v>4015</c:v>
                </c:pt>
                <c:pt idx="1">
                  <c:v>33498</c:v>
                </c:pt>
                <c:pt idx="2">
                  <c:v>8941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D3-472E-99A6-962AAA3B88A1}"/>
            </c:ext>
          </c:extLst>
        </c:ser>
        <c:ser>
          <c:idx val="2"/>
          <c:order val="2"/>
          <c:tx>
            <c:strRef>
              <c:f>Inv_Eje_Jun_2019!$J$17</c:f>
              <c:strCache>
                <c:ptCount val="1"/>
                <c:pt idx="0">
                  <c:v>Obligación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Inv_Eje_Jun_2019!$G$18:$G$20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Inv_Eje_Jun_2019!$J$18:$J$20</c:f>
              <c:numCache>
                <c:formatCode>_-* #,##0.00\ _€_-;\-* #,##0.00\ _€_-;_-* "-"\ _€_-;_-@_-</c:formatCode>
                <c:ptCount val="3"/>
                <c:pt idx="0">
                  <c:v>52</c:v>
                </c:pt>
                <c:pt idx="1">
                  <c:v>14240</c:v>
                </c:pt>
                <c:pt idx="2">
                  <c:v>81.400000000000006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D3-472E-99A6-962AAA3B88A1}"/>
            </c:ext>
          </c:extLst>
        </c:ser>
        <c:ser>
          <c:idx val="3"/>
          <c:order val="3"/>
          <c:tx>
            <c:strRef>
              <c:f>Inv_Eje_Jun_2019!$K$17</c:f>
              <c:strCache>
                <c:ptCount val="1"/>
                <c:pt idx="0">
                  <c:v>%Ejec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Inv_Eje_Jun_2019!$G$18:$G$20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Inv_Eje_Jun_2019!$K$18:$K$20</c:f>
              <c:numCache>
                <c:formatCode>0%</c:formatCode>
                <c:ptCount val="3"/>
                <c:pt idx="0">
                  <c:v>0.86660910856896178</c:v>
                </c:pt>
                <c:pt idx="1">
                  <c:v>0.52258970358814349</c:v>
                </c:pt>
                <c:pt idx="2">
                  <c:v>0.67479245283018863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D3-472E-99A6-962AAA3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17035120"/>
        <c:axId val="-2117026416"/>
      </c:barChart>
      <c:lineChart>
        <c:grouping val="standard"/>
        <c:varyColors val="0"/>
        <c:ser>
          <c:idx val="4"/>
          <c:order val="4"/>
          <c:tx>
            <c:strRef>
              <c:f>Inv_Eje_Jun_2019!$L$17</c:f>
              <c:strCache>
                <c:ptCount val="1"/>
                <c:pt idx="0">
                  <c:v>%Efec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Inv_Eje_Jun_2019!$G$18:$G$20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Inv_Eje_Jun_2019!$L$18:$L$20</c:f>
              <c:numCache>
                <c:formatCode>0%</c:formatCode>
                <c:ptCount val="3"/>
                <c:pt idx="0">
                  <c:v>1.1223829052449816E-2</c:v>
                </c:pt>
                <c:pt idx="1">
                  <c:v>0.22215288611544462</c:v>
                </c:pt>
                <c:pt idx="2">
                  <c:v>6.1433962264150948E-3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CD3-472E-99A6-962AAA3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7023152"/>
        <c:axId val="-2117028048"/>
      </c:lineChart>
      <c:catAx>
        <c:axId val="-21170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17026416"/>
        <c:crosses val="autoZero"/>
        <c:auto val="1"/>
        <c:lblAlgn val="ctr"/>
        <c:lblOffset val="100"/>
        <c:noMultiLvlLbl val="0"/>
      </c:catAx>
      <c:valAx>
        <c:axId val="-21170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\ _€_-;\-* #,##0.0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17035120"/>
        <c:crosses val="autoZero"/>
        <c:crossBetween val="between"/>
      </c:valAx>
      <c:valAx>
        <c:axId val="-2117028048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2117023152"/>
        <c:crosses val="max"/>
        <c:crossBetween val="between"/>
      </c:valAx>
      <c:catAx>
        <c:axId val="-2117023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211702804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</xdr:row>
      <xdr:rowOff>247650</xdr:rowOff>
    </xdr:from>
    <xdr:to>
      <xdr:col>3</xdr:col>
      <xdr:colOff>495299</xdr:colOff>
      <xdr:row>4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514350"/>
          <a:ext cx="1485899" cy="419100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23</xdr:row>
      <xdr:rowOff>14287</xdr:rowOff>
    </xdr:from>
    <xdr:to>
      <xdr:col>10</xdr:col>
      <xdr:colOff>9525</xdr:colOff>
      <xdr:row>32</xdr:row>
      <xdr:rowOff>257175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5"/>
  <sheetViews>
    <sheetView showGridLines="0" tabSelected="1" workbookViewId="0">
      <selection activeCell="M12" sqref="M12"/>
    </sheetView>
  </sheetViews>
  <sheetFormatPr baseColWidth="10" defaultRowHeight="80.25" customHeight="1" x14ac:dyDescent="0.25"/>
  <cols>
    <col min="1" max="1" width="4.140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5.28515625" style="1" customWidth="1"/>
    <col min="9" max="9" width="11.7109375" style="1" bestFit="1" customWidth="1"/>
    <col min="10" max="10" width="12.85546875" style="1" customWidth="1"/>
    <col min="11" max="11" width="14.85546875" style="1" customWidth="1"/>
    <col min="12" max="12" width="13.570312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12" customHeight="1" x14ac:dyDescent="0.25"/>
    <row r="2" spans="2:15" ht="21" customHeight="1" x14ac:dyDescent="0.25">
      <c r="B2" s="58" t="s">
        <v>22</v>
      </c>
      <c r="C2" s="58"/>
      <c r="D2" s="58"/>
      <c r="E2" s="58"/>
      <c r="F2" s="58"/>
      <c r="G2" s="58"/>
      <c r="H2" s="59" t="s">
        <v>38</v>
      </c>
      <c r="I2" s="59"/>
      <c r="J2" s="59"/>
      <c r="K2" s="59"/>
      <c r="L2" s="59"/>
      <c r="M2" s="59"/>
      <c r="N2" s="59"/>
      <c r="O2" s="59"/>
    </row>
    <row r="3" spans="2:15" ht="21" customHeight="1" thickBot="1" x14ac:dyDescent="0.3">
      <c r="B3" s="58"/>
      <c r="C3" s="58"/>
      <c r="D3" s="58"/>
      <c r="E3" s="58"/>
      <c r="F3" s="58"/>
      <c r="G3" s="58"/>
      <c r="H3" s="60" t="s">
        <v>39</v>
      </c>
      <c r="I3" s="60"/>
      <c r="J3" s="60"/>
      <c r="K3" s="60"/>
      <c r="L3" s="60"/>
      <c r="M3" s="60"/>
      <c r="N3" s="60"/>
      <c r="O3" s="60"/>
    </row>
    <row r="4" spans="2:15" ht="22.5" customHeight="1" x14ac:dyDescent="0.25">
      <c r="H4" s="61" t="s">
        <v>23</v>
      </c>
      <c r="I4" s="62"/>
      <c r="J4" s="62"/>
      <c r="K4" s="62"/>
      <c r="L4" s="62"/>
      <c r="M4" s="62"/>
      <c r="N4" s="63" t="s">
        <v>42</v>
      </c>
      <c r="O4" s="64"/>
    </row>
    <row r="5" spans="2:15" ht="19.5" customHeight="1" thickBot="1" x14ac:dyDescent="0.3">
      <c r="H5" s="65" t="s">
        <v>24</v>
      </c>
      <c r="I5" s="66"/>
      <c r="J5" s="66"/>
      <c r="K5" s="66"/>
      <c r="L5" s="66"/>
      <c r="M5" s="66"/>
      <c r="N5" s="66" t="s">
        <v>25</v>
      </c>
      <c r="O5" s="67"/>
    </row>
    <row r="6" spans="2:15" ht="35.25" customHeight="1" thickBot="1" x14ac:dyDescent="0.3">
      <c r="B6" s="2" t="s">
        <v>26</v>
      </c>
      <c r="C6" s="3" t="s">
        <v>27</v>
      </c>
      <c r="D6" s="4" t="s">
        <v>0</v>
      </c>
      <c r="E6" s="5" t="s">
        <v>1</v>
      </c>
      <c r="F6" s="5" t="s">
        <v>2</v>
      </c>
      <c r="G6" s="6" t="s">
        <v>21</v>
      </c>
      <c r="H6" s="7" t="s">
        <v>28</v>
      </c>
      <c r="I6" s="7" t="s">
        <v>29</v>
      </c>
      <c r="J6" s="7" t="s">
        <v>3</v>
      </c>
      <c r="K6" s="7" t="s">
        <v>30</v>
      </c>
      <c r="L6" s="7" t="s">
        <v>31</v>
      </c>
      <c r="M6" s="7" t="s">
        <v>32</v>
      </c>
      <c r="N6" s="8" t="s">
        <v>41</v>
      </c>
      <c r="O6" s="9" t="s">
        <v>40</v>
      </c>
    </row>
    <row r="7" spans="2:15" ht="40.5" customHeight="1" x14ac:dyDescent="0.25">
      <c r="B7" s="35">
        <v>1</v>
      </c>
      <c r="C7" s="36">
        <v>2018011000817</v>
      </c>
      <c r="D7" s="37" t="s">
        <v>5</v>
      </c>
      <c r="E7" s="38">
        <v>16</v>
      </c>
      <c r="F7" s="38" t="s">
        <v>4</v>
      </c>
      <c r="G7" s="39" t="s">
        <v>6</v>
      </c>
      <c r="H7" s="40">
        <v>6375</v>
      </c>
      <c r="I7" s="41">
        <v>0</v>
      </c>
      <c r="J7" s="40">
        <v>4652</v>
      </c>
      <c r="K7" s="40">
        <v>1723</v>
      </c>
      <c r="L7" s="40">
        <v>2526</v>
      </c>
      <c r="M7" s="40">
        <v>81.400000000000006</v>
      </c>
      <c r="N7" s="42">
        <f>+L7/H7</f>
        <v>0.39623529411764707</v>
      </c>
      <c r="O7" s="43">
        <f t="shared" ref="O7:O11" si="0">+M7/H7</f>
        <v>1.2768627450980393E-2</v>
      </c>
    </row>
    <row r="8" spans="2:15" ht="40.5" customHeight="1" x14ac:dyDescent="0.25">
      <c r="B8" s="44">
        <v>2</v>
      </c>
      <c r="C8" s="36">
        <v>2018011000872</v>
      </c>
      <c r="D8" s="45" t="s">
        <v>7</v>
      </c>
      <c r="E8" s="46">
        <v>16</v>
      </c>
      <c r="F8" s="46" t="s">
        <v>4</v>
      </c>
      <c r="G8" s="47" t="s">
        <v>8</v>
      </c>
      <c r="H8" s="48">
        <v>500</v>
      </c>
      <c r="I8" s="49">
        <v>0</v>
      </c>
      <c r="J8" s="48">
        <v>189</v>
      </c>
      <c r="K8" s="48">
        <v>311</v>
      </c>
      <c r="L8" s="48">
        <v>45</v>
      </c>
      <c r="M8" s="49">
        <v>0</v>
      </c>
      <c r="N8" s="50">
        <f t="shared" ref="N8:N11" si="1">+L8/H8</f>
        <v>0.09</v>
      </c>
      <c r="O8" s="51">
        <f t="shared" si="0"/>
        <v>0</v>
      </c>
    </row>
    <row r="9" spans="2:15" ht="40.5" customHeight="1" x14ac:dyDescent="0.25">
      <c r="B9" s="35">
        <v>3</v>
      </c>
      <c r="C9" s="36">
        <v>2018011000994</v>
      </c>
      <c r="D9" s="45" t="s">
        <v>9</v>
      </c>
      <c r="E9" s="46">
        <v>16</v>
      </c>
      <c r="F9" s="46" t="s">
        <v>4</v>
      </c>
      <c r="G9" s="47" t="s">
        <v>10</v>
      </c>
      <c r="H9" s="48">
        <v>6375</v>
      </c>
      <c r="I9" s="49">
        <v>0</v>
      </c>
      <c r="J9" s="48">
        <v>6370</v>
      </c>
      <c r="K9" s="48">
        <v>4</v>
      </c>
      <c r="L9" s="48">
        <v>6370</v>
      </c>
      <c r="M9" s="48">
        <v>2245</v>
      </c>
      <c r="N9" s="50">
        <f t="shared" si="1"/>
        <v>0.99921568627450985</v>
      </c>
      <c r="O9" s="51">
        <f t="shared" si="0"/>
        <v>0.35215686274509805</v>
      </c>
    </row>
    <row r="10" spans="2:15" ht="40.5" customHeight="1" x14ac:dyDescent="0.25">
      <c r="B10" s="10">
        <v>4</v>
      </c>
      <c r="C10" s="32">
        <v>2018011000521</v>
      </c>
      <c r="D10" s="11" t="s">
        <v>11</v>
      </c>
      <c r="E10" s="12">
        <v>16</v>
      </c>
      <c r="F10" s="12" t="s">
        <v>4</v>
      </c>
      <c r="G10" s="47" t="s">
        <v>12</v>
      </c>
      <c r="H10" s="48">
        <v>4633</v>
      </c>
      <c r="I10" s="49">
        <v>0</v>
      </c>
      <c r="J10" s="48">
        <v>4439</v>
      </c>
      <c r="K10" s="48">
        <v>195</v>
      </c>
      <c r="L10" s="48">
        <v>4015</v>
      </c>
      <c r="M10" s="48">
        <v>52</v>
      </c>
      <c r="N10" s="50">
        <f t="shared" si="1"/>
        <v>0.86660910856896178</v>
      </c>
      <c r="O10" s="51">
        <f t="shared" si="0"/>
        <v>1.1223829052449816E-2</v>
      </c>
    </row>
    <row r="11" spans="2:15" ht="40.5" customHeight="1" thickBot="1" x14ac:dyDescent="0.3">
      <c r="B11" s="16">
        <v>5</v>
      </c>
      <c r="C11" s="32">
        <v>2018011000820</v>
      </c>
      <c r="D11" s="17" t="s">
        <v>13</v>
      </c>
      <c r="E11" s="18">
        <v>16</v>
      </c>
      <c r="F11" s="18" t="s">
        <v>4</v>
      </c>
      <c r="G11" s="19" t="s">
        <v>14</v>
      </c>
      <c r="H11" s="53">
        <v>64100</v>
      </c>
      <c r="I11" s="54">
        <v>0</v>
      </c>
      <c r="J11" s="53">
        <v>61057</v>
      </c>
      <c r="K11" s="53">
        <v>3043</v>
      </c>
      <c r="L11" s="53">
        <v>33498</v>
      </c>
      <c r="M11" s="13">
        <v>14240</v>
      </c>
      <c r="N11" s="14">
        <f t="shared" si="1"/>
        <v>0.52258970358814349</v>
      </c>
      <c r="O11" s="15">
        <f t="shared" si="0"/>
        <v>0.22215288611544462</v>
      </c>
    </row>
    <row r="12" spans="2:15" ht="40.5" customHeight="1" thickBot="1" x14ac:dyDescent="0.3">
      <c r="B12" s="55" t="s">
        <v>33</v>
      </c>
      <c r="C12" s="56"/>
      <c r="D12" s="56"/>
      <c r="E12" s="56"/>
      <c r="F12" s="56"/>
      <c r="G12" s="57"/>
      <c r="H12" s="20">
        <f>SUM(H7:H11)</f>
        <v>81983</v>
      </c>
      <c r="I12" s="20">
        <f t="shared" ref="I12:M12" si="2">SUM(I7:I11)</f>
        <v>0</v>
      </c>
      <c r="J12" s="52">
        <f>SUM(J7:J11)</f>
        <v>76707</v>
      </c>
      <c r="K12" s="52">
        <f t="shared" ref="K12:M12" si="3">SUM(K7:K11)</f>
        <v>5276</v>
      </c>
      <c r="L12" s="52">
        <f t="shared" si="3"/>
        <v>46454</v>
      </c>
      <c r="M12" s="52">
        <f t="shared" si="3"/>
        <v>16618.400000000001</v>
      </c>
      <c r="N12" s="21">
        <f t="shared" ref="N12" si="4">L12/H12</f>
        <v>0.56662966712611151</v>
      </c>
      <c r="O12" s="22">
        <f t="shared" ref="O12" si="5">M12/H12</f>
        <v>0.20270543893246162</v>
      </c>
    </row>
    <row r="13" spans="2:15" ht="40.5" customHeight="1" x14ac:dyDescent="0.25">
      <c r="K13" s="34"/>
    </row>
    <row r="14" spans="2:15" ht="32.25" customHeight="1" x14ac:dyDescent="0.25">
      <c r="J14" s="33"/>
      <c r="K14" s="34"/>
    </row>
    <row r="15" spans="2:15" ht="15" x14ac:dyDescent="0.25">
      <c r="H15" s="31"/>
    </row>
    <row r="16" spans="2:15" ht="15" x14ac:dyDescent="0.25">
      <c r="K16" s="23"/>
    </row>
    <row r="17" spans="7:12" ht="16.5" customHeight="1" x14ac:dyDescent="0.25">
      <c r="G17" s="24" t="s">
        <v>34</v>
      </c>
      <c r="H17" s="24" t="s">
        <v>16</v>
      </c>
      <c r="I17" s="24" t="s">
        <v>17</v>
      </c>
      <c r="J17" s="24" t="s">
        <v>18</v>
      </c>
      <c r="K17" s="24" t="s">
        <v>19</v>
      </c>
      <c r="L17" s="24" t="s">
        <v>20</v>
      </c>
    </row>
    <row r="18" spans="7:12" ht="15" x14ac:dyDescent="0.25">
      <c r="G18" s="25" t="s">
        <v>35</v>
      </c>
      <c r="H18" s="26">
        <f>+H10</f>
        <v>4633</v>
      </c>
      <c r="I18" s="26">
        <f>+L10</f>
        <v>4015</v>
      </c>
      <c r="J18" s="26">
        <f>+M10</f>
        <v>52</v>
      </c>
      <c r="K18" s="27">
        <f>I18/H18</f>
        <v>0.86660910856896178</v>
      </c>
      <c r="L18" s="27">
        <f>J18/H18</f>
        <v>1.1223829052449816E-2</v>
      </c>
    </row>
    <row r="19" spans="7:12" ht="15" x14ac:dyDescent="0.25">
      <c r="G19" s="25" t="s">
        <v>36</v>
      </c>
      <c r="H19" s="26">
        <f>+H11</f>
        <v>64100</v>
      </c>
      <c r="I19" s="26">
        <f>+L11</f>
        <v>33498</v>
      </c>
      <c r="J19" s="26">
        <f>+M11</f>
        <v>14240</v>
      </c>
      <c r="K19" s="27">
        <f t="shared" ref="K19:K20" si="6">I19/H19</f>
        <v>0.52258970358814349</v>
      </c>
      <c r="L19" s="27">
        <f t="shared" ref="L19:L20" si="7">J19/H19</f>
        <v>0.22215288611544462</v>
      </c>
    </row>
    <row r="20" spans="7:12" ht="15" x14ac:dyDescent="0.25">
      <c r="G20" s="25" t="s">
        <v>37</v>
      </c>
      <c r="H20" s="26">
        <f>+H7+H8+H9</f>
        <v>13250</v>
      </c>
      <c r="I20" s="26">
        <f>+L7+L8+L9</f>
        <v>8941</v>
      </c>
      <c r="J20" s="26">
        <f>+M7+M8</f>
        <v>81.400000000000006</v>
      </c>
      <c r="K20" s="27">
        <f t="shared" si="6"/>
        <v>0.67479245283018863</v>
      </c>
      <c r="L20" s="27">
        <f t="shared" si="7"/>
        <v>6.1433962264150948E-3</v>
      </c>
    </row>
    <row r="21" spans="7:12" ht="15" x14ac:dyDescent="0.25">
      <c r="G21" s="28" t="s">
        <v>15</v>
      </c>
      <c r="H21" s="29">
        <f>SUM(H18:H20)</f>
        <v>81983</v>
      </c>
      <c r="I21" s="29">
        <f>SUM(I18:I20)</f>
        <v>46454</v>
      </c>
      <c r="J21" s="29">
        <f>SUM(J18:J20)</f>
        <v>14373.4</v>
      </c>
      <c r="K21" s="30">
        <f>+I21/H21</f>
        <v>0.56662966712611151</v>
      </c>
      <c r="L21" s="30">
        <f>+J21/H21</f>
        <v>0.17532171303806887</v>
      </c>
    </row>
    <row r="22" spans="7:12" ht="15" customHeight="1" x14ac:dyDescent="0.25"/>
    <row r="23" spans="7:12" ht="15" x14ac:dyDescent="0.25">
      <c r="L23" s="31">
        <f>+I21-L12</f>
        <v>0</v>
      </c>
    </row>
    <row r="24" spans="7:12" ht="15" customHeight="1" x14ac:dyDescent="0.25"/>
    <row r="25" spans="7:12" ht="15" x14ac:dyDescent="0.25"/>
    <row r="26" spans="7:12" ht="15" x14ac:dyDescent="0.25"/>
    <row r="27" spans="7:12" ht="31.5" customHeight="1" x14ac:dyDescent="0.25"/>
    <row r="28" spans="7:12" ht="24" customHeight="1" x14ac:dyDescent="0.25"/>
    <row r="29" spans="7:12" ht="28.5" customHeight="1" x14ac:dyDescent="0.25"/>
    <row r="30" spans="7:12" ht="28.5" customHeight="1" x14ac:dyDescent="0.25"/>
    <row r="31" spans="7:12" ht="28.5" customHeight="1" x14ac:dyDescent="0.25"/>
    <row r="32" spans="7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</sheetData>
  <mergeCells count="8">
    <mergeCell ref="B12:G12"/>
    <mergeCell ref="B2:G3"/>
    <mergeCell ref="H2:O2"/>
    <mergeCell ref="H3:O3"/>
    <mergeCell ref="H4:M4"/>
    <mergeCell ref="N4:O4"/>
    <mergeCell ref="H5:M5"/>
    <mergeCell ref="N5:O5"/>
  </mergeCells>
  <printOptions horizontalCentered="1"/>
  <pageMargins left="0.15748031496062992" right="0.15748031496062992" top="1.0236220472440944" bottom="0.78740157480314965" header="0.35433070866141736" footer="0.35433070866141736"/>
  <pageSetup scale="5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Inv_Eje_Jun_2019</vt:lpstr>
      <vt:lpstr>Inv_Eje_Jun_2019!Área_de_impresión</vt:lpstr>
      <vt:lpstr>Inv_Eje_Jun_2019!Títulos_a_imprimir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Alex Mauricio Castaño Quintero</cp:lastModifiedBy>
  <cp:lastPrinted>2019-04-12T14:56:50Z</cp:lastPrinted>
  <dcterms:created xsi:type="dcterms:W3CDTF">2019-04-01T16:19:26Z</dcterms:created>
  <dcterms:modified xsi:type="dcterms:W3CDTF">2019-07-04T15:46:05Z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