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A878C02F-C58B-4181-B805-3BBF4FE796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v_Eje_30 Jun FEA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1" l="1"/>
  <c r="M13" i="1"/>
  <c r="P13" i="1" s="1"/>
  <c r="L13" i="1"/>
  <c r="O13" i="1" s="1"/>
  <c r="H13" i="1"/>
  <c r="P12" i="1"/>
  <c r="O12" i="1"/>
  <c r="N12" i="1"/>
  <c r="M12" i="1"/>
  <c r="L12" i="1"/>
  <c r="J12" i="1"/>
  <c r="I12" i="1"/>
  <c r="H12" i="1"/>
  <c r="P11" i="1"/>
  <c r="O11" i="1"/>
  <c r="K11" i="1"/>
  <c r="K12" i="1" s="1"/>
  <c r="P10" i="1"/>
  <c r="O10" i="1"/>
  <c r="N10" i="1"/>
  <c r="M10" i="1"/>
  <c r="L10" i="1"/>
  <c r="J10" i="1"/>
  <c r="I10" i="1"/>
  <c r="H10" i="1"/>
  <c r="P9" i="1"/>
  <c r="O9" i="1"/>
  <c r="K9" i="1"/>
  <c r="K10" i="1" s="1"/>
  <c r="P8" i="1"/>
  <c r="O8" i="1"/>
  <c r="N8" i="1"/>
  <c r="M8" i="1"/>
  <c r="L8" i="1"/>
  <c r="J8" i="1"/>
  <c r="J13" i="1" s="1"/>
  <c r="I8" i="1"/>
  <c r="I13" i="1" s="1"/>
  <c r="H8" i="1"/>
  <c r="P7" i="1"/>
  <c r="O7" i="1"/>
  <c r="K7" i="1"/>
  <c r="K8" i="1" s="1"/>
  <c r="K13" i="1" s="1"/>
</calcChain>
</file>

<file path=xl/sharedStrings.xml><?xml version="1.0" encoding="utf-8"?>
<sst xmlns="http://schemas.openxmlformats.org/spreadsheetml/2006/main" count="35" uniqueCount="31">
  <si>
    <t xml:space="preserve">FEAB -  Unidad Ejecutora: 29-04-00 FONDO ESPECIAL PARA LA ADMINISTRACIÓN DE BIENES DE LA FISCALIA </t>
  </si>
  <si>
    <t>PROYECTOS DE INVERSION 2024</t>
  </si>
  <si>
    <t>AVANCE CORRESPONDIENTE JUNIO DE 2024</t>
  </si>
  <si>
    <t>Fuente Información SIIF</t>
  </si>
  <si>
    <t>Ejecución Presupuestal con Corte al 30 de Junio de 2024</t>
  </si>
  <si>
    <t>Cifras en pesos</t>
  </si>
  <si>
    <t>Porcentajes (%)</t>
  </si>
  <si>
    <t>No. Proy.</t>
  </si>
  <si>
    <t>Código BPIN</t>
  </si>
  <si>
    <t>RUBRO</t>
  </si>
  <si>
    <t>REC</t>
  </si>
  <si>
    <t>SIT</t>
  </si>
  <si>
    <t>Nombre</t>
  </si>
  <si>
    <t>APROPIACIÓN VIGENTE</t>
  </si>
  <si>
    <t>APROPIACIÓN BLOQUEADA</t>
  </si>
  <si>
    <t>CDP</t>
  </si>
  <si>
    <t>APROPIACIÓN  DISPONIBLE</t>
  </si>
  <si>
    <t>COMPROMISOS</t>
  </si>
  <si>
    <t>OBLIGACIONES</t>
  </si>
  <si>
    <t>PAGO</t>
  </si>
  <si>
    <t>% Ejecución con respecto al compromiso</t>
  </si>
  <si>
    <t>% Ejecución con respecto a la Obligacion</t>
  </si>
  <si>
    <t>C-2901-0800-12-20111D</t>
  </si>
  <si>
    <t>CSF</t>
  </si>
  <si>
    <t>FORTALECIMIENTO DE LA CAPACIDAD DE PROCESAMIENTO Y ANÁLISIS DE EMP Y EF EN LOS GRUPOS DE CRIMINALÍSTICA DE LA FISCALÍA A NIVEL  NACIONAL</t>
  </si>
  <si>
    <t>Subtotal</t>
  </si>
  <si>
    <t>C-2999-0800-5-20111D</t>
  </si>
  <si>
    <t>MEJORAMIENTO DE LA INFRAESTRUCTURA FÍSICA DE LA FISCALÍA A NIVEL  NACIONAL</t>
  </si>
  <si>
    <t>C-2999-0800-24-20111D</t>
  </si>
  <si>
    <t>FORTALECIMIENTO DE LAS CAPACIDADES TECNOLÓGICAS DE LA FGN PARA LA IMPLEMENTACIÓN DE LA ARQUITECTURA INSTITUCIONAL A NIVEL  NACIONAL</t>
  </si>
  <si>
    <t>TOTAL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</si>
</sst>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"/>
    <numFmt numFmtId="165" formatCode="_-* #,##0.0\ _€_-;\-* #,##0.0\ _€_-;_-* &quot;-&quot;\ _€_-;_-@"/>
  </numFmts>
  <fonts count="8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000000"/>
      <name val="Arial"/>
    </font>
    <font>
      <sz val="8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4" fontId="6" fillId="4" borderId="14" xfId="0" applyNumberFormat="1" applyFont="1" applyFill="1" applyBorder="1" applyAlignment="1">
      <alignment vertical="center" wrapText="1"/>
    </xf>
    <xf numFmtId="1" fontId="7" fillId="4" borderId="15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4" borderId="17" xfId="0" applyFont="1" applyFill="1" applyBorder="1" applyAlignment="1">
      <alignment vertical="center" wrapText="1"/>
    </xf>
    <xf numFmtId="164" fontId="7" fillId="4" borderId="18" xfId="0" applyNumberFormat="1" applyFont="1" applyFill="1" applyBorder="1" applyAlignment="1">
      <alignment horizontal="right" vertical="center" wrapText="1"/>
    </xf>
    <xf numFmtId="10" fontId="1" fillId="4" borderId="17" xfId="0" applyNumberFormat="1" applyFont="1" applyFill="1" applyBorder="1" applyAlignment="1">
      <alignment horizontal="center" vertical="center" wrapText="1"/>
    </xf>
    <xf numFmtId="10" fontId="1" fillId="4" borderId="19" xfId="0" applyNumberFormat="1" applyFont="1" applyFill="1" applyBorder="1" applyAlignment="1">
      <alignment horizontal="center" vertical="center" wrapText="1"/>
    </xf>
    <xf numFmtId="164" fontId="2" fillId="5" borderId="18" xfId="0" applyNumberFormat="1" applyFont="1" applyFill="1" applyBorder="1" applyAlignment="1">
      <alignment horizontal="right" vertical="center" wrapText="1"/>
    </xf>
    <xf numFmtId="10" fontId="2" fillId="5" borderId="17" xfId="0" applyNumberFormat="1" applyFont="1" applyFill="1" applyBorder="1" applyAlignment="1">
      <alignment horizontal="center" vertical="center" wrapText="1"/>
    </xf>
    <xf numFmtId="10" fontId="2" fillId="5" borderId="19" xfId="0" applyNumberFormat="1" applyFont="1" applyFill="1" applyBorder="1" applyAlignment="1">
      <alignment horizontal="center" vertical="center" wrapText="1"/>
    </xf>
    <xf numFmtId="1" fontId="7" fillId="4" borderId="18" xfId="0" applyNumberFormat="1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vertical="center" wrapText="1"/>
    </xf>
    <xf numFmtId="10" fontId="1" fillId="4" borderId="18" xfId="0" applyNumberFormat="1" applyFont="1" applyFill="1" applyBorder="1" applyAlignment="1">
      <alignment horizontal="center" vertical="center" wrapText="1"/>
    </xf>
    <xf numFmtId="10" fontId="1" fillId="4" borderId="24" xfId="0" applyNumberFormat="1" applyFont="1" applyFill="1" applyBorder="1" applyAlignment="1">
      <alignment horizontal="center" vertical="center" wrapText="1"/>
    </xf>
    <xf numFmtId="164" fontId="6" fillId="4" borderId="25" xfId="0" applyNumberFormat="1" applyFont="1" applyFill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64" fontId="7" fillId="0" borderId="23" xfId="0" applyNumberFormat="1" applyFont="1" applyBorder="1" applyAlignment="1">
      <alignment horizontal="right" vertical="center" wrapText="1"/>
    </xf>
    <xf numFmtId="10" fontId="7" fillId="0" borderId="16" xfId="0" applyNumberFormat="1" applyFont="1" applyBorder="1" applyAlignment="1">
      <alignment horizontal="center" vertical="center" wrapText="1"/>
    </xf>
    <xf numFmtId="10" fontId="7" fillId="0" borderId="26" xfId="0" applyNumberFormat="1" applyFont="1" applyBorder="1" applyAlignment="1">
      <alignment horizontal="center" vertical="center" wrapText="1"/>
    </xf>
    <xf numFmtId="164" fontId="2" fillId="5" borderId="17" xfId="0" applyNumberFormat="1" applyFont="1" applyFill="1" applyBorder="1" applyAlignment="1">
      <alignment horizontal="right" vertical="center" wrapText="1"/>
    </xf>
    <xf numFmtId="165" fontId="2" fillId="5" borderId="17" xfId="0" applyNumberFormat="1" applyFont="1" applyFill="1" applyBorder="1" applyAlignment="1">
      <alignment horizontal="right" vertical="center" wrapText="1"/>
    </xf>
    <xf numFmtId="164" fontId="6" fillId="5" borderId="12" xfId="0" applyNumberFormat="1" applyFont="1" applyFill="1" applyBorder="1" applyAlignment="1">
      <alignment horizontal="right" vertical="center" wrapText="1"/>
    </xf>
    <xf numFmtId="10" fontId="6" fillId="5" borderId="12" xfId="0" applyNumberFormat="1" applyFont="1" applyFill="1" applyBorder="1" applyAlignment="1">
      <alignment horizontal="center" vertical="center" wrapText="1"/>
    </xf>
    <xf numFmtId="10" fontId="6" fillId="5" borderId="13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/>
    <xf numFmtId="0" fontId="5" fillId="0" borderId="3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5" fillId="0" borderId="7" xfId="0" applyFont="1" applyBorder="1"/>
    <xf numFmtId="0" fontId="5" fillId="0" borderId="8" xfId="0" applyFont="1" applyBorder="1"/>
    <xf numFmtId="0" fontId="6" fillId="3" borderId="9" xfId="0" applyFont="1" applyFill="1" applyBorder="1" applyAlignment="1">
      <alignment horizontal="center" vertical="center" wrapText="1"/>
    </xf>
    <xf numFmtId="0" fontId="5" fillId="0" borderId="10" xfId="0" applyFont="1" applyBorder="1"/>
    <xf numFmtId="164" fontId="6" fillId="5" borderId="20" xfId="0" applyNumberFormat="1" applyFont="1" applyFill="1" applyBorder="1" applyAlignment="1">
      <alignment horizontal="center" vertical="center" wrapText="1"/>
    </xf>
    <xf numFmtId="0" fontId="5" fillId="0" borderId="21" xfId="0" applyFont="1" applyBorder="1"/>
    <xf numFmtId="0" fontId="5" fillId="0" borderId="22" xfId="0" applyFont="1" applyBorder="1"/>
    <xf numFmtId="0" fontId="6" fillId="5" borderId="27" xfId="0" applyFont="1" applyFill="1" applyBorder="1" applyAlignment="1">
      <alignment horizontal="center" vertical="center" wrapText="1"/>
    </xf>
    <xf numFmtId="0" fontId="5" fillId="0" borderId="28" xfId="0" applyFont="1" applyBorder="1"/>
    <xf numFmtId="0" fontId="5" fillId="0" borderId="29" xfId="0" applyFont="1" applyBorder="1"/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57150</xdr:colOff>
      <xdr:row>3</xdr:row>
      <xdr:rowOff>0</xdr:rowOff>
    </xdr:from>
    <xdr:ext cx="1485900" cy="4191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57150</xdr:colOff>
      <xdr:row>3</xdr:row>
      <xdr:rowOff>0</xdr:rowOff>
    </xdr:from>
    <xdr:ext cx="1485900" cy="41910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Z1000"/>
  <sheetViews>
    <sheetView showGridLines="0" tabSelected="1" zoomScale="115" zoomScaleNormal="115" workbookViewId="0"/>
  </sheetViews>
  <sheetFormatPr baseColWidth="10" defaultColWidth="12.5703125" defaultRowHeight="15.75" customHeight="1" x14ac:dyDescent="0.2"/>
  <cols>
    <col min="1" max="1" width="3.28515625" customWidth="1"/>
    <col min="2" max="2" width="5" customWidth="1"/>
    <col min="3" max="3" width="15.85546875" customWidth="1"/>
    <col min="4" max="4" width="21.28515625" customWidth="1"/>
    <col min="5" max="5" width="4.42578125" customWidth="1"/>
    <col min="6" max="6" width="5" customWidth="1"/>
    <col min="7" max="7" width="41.140625" customWidth="1"/>
    <col min="8" max="8" width="14.85546875" customWidth="1"/>
    <col min="9" max="9" width="14.85546875" hidden="1" customWidth="1"/>
    <col min="10" max="14" width="14.85546875" customWidth="1"/>
    <col min="15" max="15" width="13.7109375" customWidth="1"/>
    <col min="16" max="16" width="16.140625" customWidth="1"/>
    <col min="17" max="26" width="10" customWidth="1"/>
  </cols>
  <sheetData>
    <row r="1" spans="1:26" ht="14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 x14ac:dyDescent="0.2">
      <c r="A2" s="1"/>
      <c r="B2" s="53" t="s">
        <v>0</v>
      </c>
      <c r="C2" s="36"/>
      <c r="D2" s="36"/>
      <c r="E2" s="36"/>
      <c r="F2" s="36"/>
      <c r="G2" s="36"/>
      <c r="H2" s="35" t="s">
        <v>1</v>
      </c>
      <c r="I2" s="36"/>
      <c r="J2" s="36"/>
      <c r="K2" s="36"/>
      <c r="L2" s="36"/>
      <c r="M2" s="36"/>
      <c r="N2" s="36"/>
      <c r="O2" s="36"/>
      <c r="P2" s="3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"/>
      <c r="B3" s="36"/>
      <c r="C3" s="36"/>
      <c r="D3" s="36"/>
      <c r="E3" s="36"/>
      <c r="F3" s="36"/>
      <c r="G3" s="36"/>
      <c r="H3" s="35" t="s">
        <v>2</v>
      </c>
      <c r="I3" s="36"/>
      <c r="J3" s="36"/>
      <c r="K3" s="36"/>
      <c r="L3" s="36"/>
      <c r="M3" s="36"/>
      <c r="N3" s="36"/>
      <c r="O3" s="36"/>
      <c r="P3" s="36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1.5" customHeight="1" x14ac:dyDescent="0.2">
      <c r="A4" s="1"/>
      <c r="B4" s="1"/>
      <c r="C4" s="1"/>
      <c r="D4" s="1"/>
      <c r="E4" s="1"/>
      <c r="F4" s="1"/>
      <c r="G4" s="1"/>
      <c r="H4" s="37" t="s">
        <v>3</v>
      </c>
      <c r="I4" s="38"/>
      <c r="J4" s="38"/>
      <c r="K4" s="38"/>
      <c r="L4" s="38"/>
      <c r="M4" s="38"/>
      <c r="N4" s="39"/>
      <c r="O4" s="40" t="s">
        <v>4</v>
      </c>
      <c r="P4" s="4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">
      <c r="A5" s="1"/>
      <c r="B5" s="1"/>
      <c r="C5" s="1"/>
      <c r="D5" s="1"/>
      <c r="E5" s="1"/>
      <c r="F5" s="1"/>
      <c r="G5" s="1"/>
      <c r="H5" s="42" t="s">
        <v>5</v>
      </c>
      <c r="I5" s="43"/>
      <c r="J5" s="43"/>
      <c r="K5" s="43"/>
      <c r="L5" s="43"/>
      <c r="M5" s="43"/>
      <c r="N5" s="44"/>
      <c r="O5" s="45" t="s">
        <v>6</v>
      </c>
      <c r="P5" s="46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4.25" customHeight="1" x14ac:dyDescent="0.2">
      <c r="A6" s="1"/>
      <c r="B6" s="2" t="s">
        <v>7</v>
      </c>
      <c r="C6" s="3" t="s">
        <v>8</v>
      </c>
      <c r="D6" s="3" t="s">
        <v>9</v>
      </c>
      <c r="E6" s="3" t="s">
        <v>10</v>
      </c>
      <c r="F6" s="3" t="s">
        <v>11</v>
      </c>
      <c r="G6" s="4" t="s">
        <v>12</v>
      </c>
      <c r="H6" s="3" t="s">
        <v>13</v>
      </c>
      <c r="I6" s="3" t="s">
        <v>14</v>
      </c>
      <c r="J6" s="3" t="s">
        <v>15</v>
      </c>
      <c r="K6" s="3" t="s">
        <v>16</v>
      </c>
      <c r="L6" s="3" t="s">
        <v>17</v>
      </c>
      <c r="M6" s="3" t="s">
        <v>18</v>
      </c>
      <c r="N6" s="3" t="s">
        <v>19</v>
      </c>
      <c r="O6" s="3" t="s">
        <v>20</v>
      </c>
      <c r="P6" s="5" t="s">
        <v>21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56.25" customHeight="1" x14ac:dyDescent="0.2">
      <c r="A7" s="1"/>
      <c r="B7" s="6">
        <v>1</v>
      </c>
      <c r="C7" s="7">
        <v>202300000000401</v>
      </c>
      <c r="D7" s="8" t="s">
        <v>22</v>
      </c>
      <c r="E7" s="9">
        <v>26</v>
      </c>
      <c r="F7" s="8" t="s">
        <v>23</v>
      </c>
      <c r="G7" s="10" t="s">
        <v>24</v>
      </c>
      <c r="H7" s="11">
        <v>200000000</v>
      </c>
      <c r="I7" s="11"/>
      <c r="J7" s="11">
        <v>199777571.28</v>
      </c>
      <c r="K7" s="11">
        <f>+H7-I7-J7</f>
        <v>222428.71999999881</v>
      </c>
      <c r="L7" s="11">
        <v>199777571</v>
      </c>
      <c r="M7" s="11">
        <v>0</v>
      </c>
      <c r="N7" s="11">
        <v>0</v>
      </c>
      <c r="O7" s="12">
        <f t="shared" ref="O7:O13" si="0">+L7/H7</f>
        <v>0.99888785499999999</v>
      </c>
      <c r="P7" s="13">
        <f t="shared" ref="P7:P13" si="1">+M7/H7</f>
        <v>0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47" t="s">
        <v>25</v>
      </c>
      <c r="C8" s="48"/>
      <c r="D8" s="48"/>
      <c r="E8" s="48"/>
      <c r="F8" s="48"/>
      <c r="G8" s="49"/>
      <c r="H8" s="14">
        <f t="shared" ref="H8:N8" si="2">SUM(H7)</f>
        <v>200000000</v>
      </c>
      <c r="I8" s="14">
        <f t="shared" si="2"/>
        <v>0</v>
      </c>
      <c r="J8" s="14">
        <f t="shared" si="2"/>
        <v>199777571.28</v>
      </c>
      <c r="K8" s="14">
        <f t="shared" si="2"/>
        <v>222428.71999999881</v>
      </c>
      <c r="L8" s="14">
        <f t="shared" si="2"/>
        <v>199777571</v>
      </c>
      <c r="M8" s="14">
        <f t="shared" si="2"/>
        <v>0</v>
      </c>
      <c r="N8" s="14">
        <f t="shared" si="2"/>
        <v>0</v>
      </c>
      <c r="O8" s="15">
        <f t="shared" si="0"/>
        <v>0.99888785499999999</v>
      </c>
      <c r="P8" s="16">
        <f t="shared" si="1"/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47.25" customHeight="1" x14ac:dyDescent="0.2">
      <c r="A9" s="1"/>
      <c r="B9" s="6">
        <v>2</v>
      </c>
      <c r="C9" s="17">
        <v>2018011000521</v>
      </c>
      <c r="D9" s="18" t="s">
        <v>26</v>
      </c>
      <c r="E9" s="19">
        <v>26</v>
      </c>
      <c r="F9" s="19" t="s">
        <v>23</v>
      </c>
      <c r="G9" s="20" t="s">
        <v>27</v>
      </c>
      <c r="H9" s="11">
        <v>2949762264</v>
      </c>
      <c r="I9" s="11"/>
      <c r="J9" s="11">
        <v>2944434168</v>
      </c>
      <c r="K9" s="11">
        <f>+H9-I9-J9</f>
        <v>5328096</v>
      </c>
      <c r="L9" s="11">
        <v>2944434168</v>
      </c>
      <c r="M9" s="11">
        <v>0</v>
      </c>
      <c r="N9" s="11">
        <v>0</v>
      </c>
      <c r="O9" s="21">
        <f t="shared" si="0"/>
        <v>0.99819372019737795</v>
      </c>
      <c r="P9" s="22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2">
      <c r="A10" s="1"/>
      <c r="B10" s="47" t="s">
        <v>25</v>
      </c>
      <c r="C10" s="48"/>
      <c r="D10" s="48"/>
      <c r="E10" s="48"/>
      <c r="F10" s="48"/>
      <c r="G10" s="49"/>
      <c r="H10" s="14">
        <f t="shared" ref="H10:N10" si="3">SUM(H9)</f>
        <v>2949762264</v>
      </c>
      <c r="I10" s="14">
        <f t="shared" si="3"/>
        <v>0</v>
      </c>
      <c r="J10" s="14">
        <f t="shared" si="3"/>
        <v>2944434168</v>
      </c>
      <c r="K10" s="14">
        <f t="shared" si="3"/>
        <v>5328096</v>
      </c>
      <c r="L10" s="14">
        <f t="shared" si="3"/>
        <v>2944434168</v>
      </c>
      <c r="M10" s="14">
        <f t="shared" si="3"/>
        <v>0</v>
      </c>
      <c r="N10" s="14">
        <f t="shared" si="3"/>
        <v>0</v>
      </c>
      <c r="O10" s="15">
        <f t="shared" si="0"/>
        <v>0.99819372019737795</v>
      </c>
      <c r="P10" s="16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3.75" customHeight="1" x14ac:dyDescent="0.2">
      <c r="A11" s="1"/>
      <c r="B11" s="23">
        <v>3</v>
      </c>
      <c r="C11" s="7">
        <v>202300000000407</v>
      </c>
      <c r="D11" s="8" t="s">
        <v>28</v>
      </c>
      <c r="E11" s="9">
        <v>26</v>
      </c>
      <c r="F11" s="9" t="s">
        <v>23</v>
      </c>
      <c r="G11" s="24" t="s">
        <v>29</v>
      </c>
      <c r="H11" s="25">
        <v>18407080212</v>
      </c>
      <c r="I11" s="25"/>
      <c r="J11" s="25">
        <v>18393382584.049999</v>
      </c>
      <c r="K11" s="26">
        <f>+H11-I11-J11</f>
        <v>13697627.950000763</v>
      </c>
      <c r="L11" s="25">
        <v>16093382584.049999</v>
      </c>
      <c r="M11" s="25">
        <v>1110881073.75</v>
      </c>
      <c r="N11" s="25">
        <v>365366966</v>
      </c>
      <c r="O11" s="27">
        <f t="shared" si="0"/>
        <v>0.87430393080801327</v>
      </c>
      <c r="P11" s="28">
        <f t="shared" si="1"/>
        <v>6.0350748785556498E-2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">
      <c r="A12" s="1"/>
      <c r="B12" s="47" t="s">
        <v>25</v>
      </c>
      <c r="C12" s="48"/>
      <c r="D12" s="48"/>
      <c r="E12" s="48"/>
      <c r="F12" s="48"/>
      <c r="G12" s="49"/>
      <c r="H12" s="29">
        <f t="shared" ref="H12:N12" si="4">SUM(H11)</f>
        <v>18407080212</v>
      </c>
      <c r="I12" s="30">
        <f t="shared" si="4"/>
        <v>0</v>
      </c>
      <c r="J12" s="29">
        <f t="shared" si="4"/>
        <v>18393382584.049999</v>
      </c>
      <c r="K12" s="29">
        <f t="shared" si="4"/>
        <v>13697627.950000763</v>
      </c>
      <c r="L12" s="29">
        <f t="shared" si="4"/>
        <v>16093382584.049999</v>
      </c>
      <c r="M12" s="29">
        <f t="shared" si="4"/>
        <v>1110881073.75</v>
      </c>
      <c r="N12" s="29">
        <f t="shared" si="4"/>
        <v>365366966</v>
      </c>
      <c r="O12" s="15">
        <f t="shared" si="0"/>
        <v>0.87430393080801327</v>
      </c>
      <c r="P12" s="16">
        <f t="shared" si="1"/>
        <v>6.0350748785556498E-2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75" customHeight="1" x14ac:dyDescent="0.2">
      <c r="A13" s="1"/>
      <c r="B13" s="50" t="s">
        <v>30</v>
      </c>
      <c r="C13" s="51"/>
      <c r="D13" s="51"/>
      <c r="E13" s="51"/>
      <c r="F13" s="51"/>
      <c r="G13" s="52"/>
      <c r="H13" s="31">
        <f t="shared" ref="H13:N13" si="5">+H8+H10+H12</f>
        <v>21556842476</v>
      </c>
      <c r="I13" s="31">
        <f t="shared" si="5"/>
        <v>0</v>
      </c>
      <c r="J13" s="31">
        <f t="shared" si="5"/>
        <v>21537594323.329998</v>
      </c>
      <c r="K13" s="31">
        <f t="shared" si="5"/>
        <v>19248152.670000762</v>
      </c>
      <c r="L13" s="31">
        <f t="shared" si="5"/>
        <v>19237594323.049999</v>
      </c>
      <c r="M13" s="31">
        <f t="shared" si="5"/>
        <v>1110881073.75</v>
      </c>
      <c r="N13" s="31">
        <f t="shared" si="5"/>
        <v>365366966</v>
      </c>
      <c r="O13" s="32">
        <f t="shared" si="0"/>
        <v>0.89241243676887738</v>
      </c>
      <c r="P13" s="33">
        <f t="shared" si="1"/>
        <v>5.1532643288866795E-2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0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34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8.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8.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8.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8.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8.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8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8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8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8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8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8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8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8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8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8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8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8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8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8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8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8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8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8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8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8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8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8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8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8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8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8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8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8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8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8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8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8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8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8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8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8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8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8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8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8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8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8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8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8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8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8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8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8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8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8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8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8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8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8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8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8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8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8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8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8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8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8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8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8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8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80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80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80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80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80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80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80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80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80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80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80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80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80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80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80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80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80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80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80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80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80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80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80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80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80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80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80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80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80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80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80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80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80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80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80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80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80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80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80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80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80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80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80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80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80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80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80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80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80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80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80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80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80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80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80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80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0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80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80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80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80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80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80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80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80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80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80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80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80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80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80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80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80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80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80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80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80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80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80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80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80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80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80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80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80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80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80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80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80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80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80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80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80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80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80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80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80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80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80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80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80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80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80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80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80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80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80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80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80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80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80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80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80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80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80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80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80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80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80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80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80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80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80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80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80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80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80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80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80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80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80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80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80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80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80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80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80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80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80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80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80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80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80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80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80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80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80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80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80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80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80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80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80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80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80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80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80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80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80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80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80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80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80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80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80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80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80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80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80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80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80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80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80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80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80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80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80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80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80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80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80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80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80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80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80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80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80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80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80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80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80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80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80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80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80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80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80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80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80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80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80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80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80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80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80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80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80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80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80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80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80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80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80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80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80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80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80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80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80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80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80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80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80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80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80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80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80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80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80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80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80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80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80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80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80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80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80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80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80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80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80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80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80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80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80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80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80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80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80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80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80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80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80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80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80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80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80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80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80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80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80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80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80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80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80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80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80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80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80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80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80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80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80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80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80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80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80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80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80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80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80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80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80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80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80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80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80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80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80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80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80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80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80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80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80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80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80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80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80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80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80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80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80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80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80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80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80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80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80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80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80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80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80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80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80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80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80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80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80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80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80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80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80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80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80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80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80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80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80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80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80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80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80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80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80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80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80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80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80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80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80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80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80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80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80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80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80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80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80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80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80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80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80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80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80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80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80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80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80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80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80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80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80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80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80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80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80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80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80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80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80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80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80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80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80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80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80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80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80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80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80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80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80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80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80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80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80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80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80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80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80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80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80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80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80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80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80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80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80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80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80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80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80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80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80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80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80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80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80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80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80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80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80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80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80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80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80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80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80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80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80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80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80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80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80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80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80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80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80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80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80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80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80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80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80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80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80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80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80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80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80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80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80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80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80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80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80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80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80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80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80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80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80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80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80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80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80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80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80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80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80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80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80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80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80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80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80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80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80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80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80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80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80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80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80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80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80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80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80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80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80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80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80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80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80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80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80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80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80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80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80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80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80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80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80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80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80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80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80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80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80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80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80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80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80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80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80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80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80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80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80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80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80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80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80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80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80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80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80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80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80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80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80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80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80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80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80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80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80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80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80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80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80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80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80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80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80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80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80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80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80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80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80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80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80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80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80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80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80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80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80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80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80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80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80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80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80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80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80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80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80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80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80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80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80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80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80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80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80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80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80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80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80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80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80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80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80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80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80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80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80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80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80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80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80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80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80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80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80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80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80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80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80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80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80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80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80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80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80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80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80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80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80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80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80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80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80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80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80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80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80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80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80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80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80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80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80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80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80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80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80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80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80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80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80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80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80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80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80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80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80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80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80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80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80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80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80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80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80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80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80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80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80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80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80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80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80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80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80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80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80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80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80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80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80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80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80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80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80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80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80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80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80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80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80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80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80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80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80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80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80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80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80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80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80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80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80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80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80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80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80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80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80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80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80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80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80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80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80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80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80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80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80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80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80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80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80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80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80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80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80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80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80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80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80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80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80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80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80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80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80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80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80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80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80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80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80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80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80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80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80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80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80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80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80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80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80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80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80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80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80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80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80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80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80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80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80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80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80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80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80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80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80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80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80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80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80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80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80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80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80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80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80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80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80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80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80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80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80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80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80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80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80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80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80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80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80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80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80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80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80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80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80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80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80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80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80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80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80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80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80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80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80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80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80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80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80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80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80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80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80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80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80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80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80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80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80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80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80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80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80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80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80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80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80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80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80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80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80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80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80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80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80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80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80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80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80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80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80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80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80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80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80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80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80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80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80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80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80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80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80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80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80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80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80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80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80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80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80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80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80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80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80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80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80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80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80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80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80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80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80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80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80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80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80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80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80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80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80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80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80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80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80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80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80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80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80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80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80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80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80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80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80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80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80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80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80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80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80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80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80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80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80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80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80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80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80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80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80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80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80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80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80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80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80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80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80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80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80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80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80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80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80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80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80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80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80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80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80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80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80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80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1">
    <mergeCell ref="B8:G8"/>
    <mergeCell ref="B10:G10"/>
    <mergeCell ref="B12:G12"/>
    <mergeCell ref="B13:G13"/>
    <mergeCell ref="B2:G3"/>
    <mergeCell ref="H2:P2"/>
    <mergeCell ref="H3:P3"/>
    <mergeCell ref="H4:N4"/>
    <mergeCell ref="O4:P4"/>
    <mergeCell ref="H5:N5"/>
    <mergeCell ref="O5:P5"/>
  </mergeCells>
  <printOptions horizontalCentered="1" verticalCentered="1"/>
  <pageMargins left="0.15748031496062992" right="0.15748031496062992" top="1.0236220472440944" bottom="0.78740157480314965" header="0" footer="0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Inv_Eje_30 Jun FEAB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2024-07-22T21:33:53Z</dcterms:modified>
</cp:coreProperties>
</file>