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08 REVISION TECNICO MECANICA\"/>
    </mc:Choice>
  </mc:AlternateContent>
  <bookViews>
    <workbookView xWindow="0" yWindow="120" windowWidth="16605" windowHeight="7035"/>
  </bookViews>
  <sheets>
    <sheet name="matriz.riesgo" sheetId="1" r:id="rId1"/>
    <sheet name="clasificadores" sheetId="2" r:id="rId2"/>
  </sheets>
  <definedNames>
    <definedName name="Casi">clasificadores!$E$37</definedName>
    <definedName name="Catastrofico">clasificadores!$K$31</definedName>
    <definedName name="Improbable">clasificadores!$E$34</definedName>
    <definedName name="Insignificante">clasificadores!$G$31</definedName>
    <definedName name="Mayor">clasificadores!$J$31</definedName>
    <definedName name="Menor">clasificadores!$H$31</definedName>
    <definedName name="Moderado">clasificadores!$I$31</definedName>
    <definedName name="Posible">clasificadores!$E$35</definedName>
    <definedName name="Probable">clasificadores!$E$36</definedName>
    <definedName name="Raro">clasificadores!$E$33</definedName>
    <definedName name="_xlnm.Print_Titles" localSheetId="0">matriz.riesgo!$1:$4</definedName>
  </definedNames>
  <calcPr calcId="152511"/>
</workbook>
</file>

<file path=xl/calcChain.xml><?xml version="1.0" encoding="utf-8"?>
<calcChain xmlns="http://schemas.openxmlformats.org/spreadsheetml/2006/main">
  <c r="Q14" i="1" l="1"/>
  <c r="P14" i="1"/>
  <c r="Q13" i="1" l="1"/>
  <c r="P13" i="1"/>
  <c r="K13" i="1"/>
  <c r="J13" i="1"/>
  <c r="Q7" i="1" l="1"/>
  <c r="P7" i="1"/>
  <c r="K7" i="1"/>
  <c r="Q6" i="1" l="1"/>
  <c r="P6" i="1"/>
  <c r="K6" i="1"/>
  <c r="J6" i="1"/>
  <c r="Q8" i="1" l="1"/>
  <c r="Q12" i="1" l="1"/>
  <c r="P12" i="1"/>
  <c r="K12" i="1"/>
  <c r="J12" i="1"/>
  <c r="Q11" i="1"/>
  <c r="P11" i="1"/>
  <c r="K11" i="1"/>
  <c r="J11" i="1"/>
  <c r="Q10" i="1"/>
  <c r="P10" i="1"/>
  <c r="K10" i="1"/>
  <c r="J10" i="1"/>
  <c r="Q9" i="1"/>
  <c r="P9" i="1"/>
  <c r="K9" i="1"/>
  <c r="J9" i="1"/>
  <c r="P8" i="1"/>
  <c r="K8" i="1"/>
  <c r="J8" i="1"/>
  <c r="K5" i="1" l="1"/>
  <c r="Q5" i="1" l="1"/>
  <c r="P5" i="1"/>
  <c r="K28" i="2"/>
  <c r="J28" i="2"/>
  <c r="I28" i="2"/>
  <c r="H28" i="2"/>
  <c r="G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</calcChain>
</file>

<file path=xl/sharedStrings.xml><?xml version="1.0" encoding="utf-8"?>
<sst xmlns="http://schemas.openxmlformats.org/spreadsheetml/2006/main" count="321" uniqueCount="130">
  <si>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</si>
  <si>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</si>
  <si>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</si>
  <si>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</si>
  <si>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</si>
  <si>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</si>
  <si>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</si>
  <si>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Calificación total</t>
  </si>
  <si>
    <t>¿A quién se le asigna?</t>
  </si>
  <si>
    <t>Tratamiento/Controles a ser implementados</t>
  </si>
  <si>
    <t>¿Afecta el equilibrio económico del contrato?</t>
  </si>
  <si>
    <t>¿Cómo se realiza el monitoreo?</t>
  </si>
  <si>
    <t>Periodicidad ¿Cuándo?</t>
  </si>
  <si>
    <t>N°</t>
  </si>
  <si>
    <t>General</t>
  </si>
  <si>
    <t>Específico</t>
  </si>
  <si>
    <t>Interno</t>
  </si>
  <si>
    <t>Externo</t>
  </si>
  <si>
    <t>Planeación</t>
  </si>
  <si>
    <t>Selección</t>
  </si>
  <si>
    <t>Contratación</t>
  </si>
  <si>
    <t>Ejecución</t>
  </si>
  <si>
    <t>Económicos</t>
  </si>
  <si>
    <t>Sociales o Políticos</t>
  </si>
  <si>
    <t>Financieros</t>
  </si>
  <si>
    <t>Regulatorios</t>
  </si>
  <si>
    <t>Ambientales</t>
  </si>
  <si>
    <t>Tecnológicos</t>
  </si>
  <si>
    <t>Insignificante</t>
  </si>
  <si>
    <t>Menor</t>
  </si>
  <si>
    <t>Moderado</t>
  </si>
  <si>
    <t>Mayor</t>
  </si>
  <si>
    <t>Catastrófico</t>
  </si>
  <si>
    <t>Valoracion Probabilidad</t>
  </si>
  <si>
    <t>Valoración Impacto</t>
  </si>
  <si>
    <t>Impacto después del tratamiento</t>
  </si>
  <si>
    <t>Persona responsable por implementar el tratamiento</t>
  </si>
  <si>
    <t>Fecha estimada en que se inicia el tratamiento</t>
  </si>
  <si>
    <t>Fecha estimada en que se completa el tratamiento</t>
  </si>
  <si>
    <t xml:space="preserve">Monitoreo y Revisión </t>
  </si>
  <si>
    <t>De la Naturaleza</t>
  </si>
  <si>
    <t>Descripción (Qué puede pasar y, cómo puede ocurrir)</t>
  </si>
  <si>
    <t>Evitar</t>
  </si>
  <si>
    <t>Transferir</t>
  </si>
  <si>
    <t>Aceptar</t>
  </si>
  <si>
    <t>Reducir probabilidad</t>
  </si>
  <si>
    <t>Reducir impacto</t>
  </si>
  <si>
    <t>Entidad 50% y Contratista 50%</t>
  </si>
  <si>
    <t>Categoría</t>
  </si>
  <si>
    <t>Riesgo extremo</t>
  </si>
  <si>
    <t>Riesgo alto</t>
  </si>
  <si>
    <t>Riesgo medio</t>
  </si>
  <si>
    <t>Riesgo bajo</t>
  </si>
  <si>
    <t>ó</t>
  </si>
  <si>
    <t>Operacionales</t>
  </si>
  <si>
    <t>Probabilidad.</t>
  </si>
  <si>
    <t>Impacto.</t>
  </si>
  <si>
    <t>Suspensión, Cesión o Terminación del Contrato</t>
  </si>
  <si>
    <t>No</t>
  </si>
  <si>
    <t>Supervisor del Contrato por parte de la Entidad</t>
  </si>
  <si>
    <t>Terminación de ejecución del contrato</t>
  </si>
  <si>
    <t>En los informes de ejecución que debe presentar el supervisor</t>
  </si>
  <si>
    <t>Conforme a lo definido en el contrato</t>
  </si>
  <si>
    <t>Entidad 60% y Contratista 40%</t>
  </si>
  <si>
    <t>Entidad 70% y Contratista 30%</t>
  </si>
  <si>
    <t>Entidad 80% y Contratista 20%</t>
  </si>
  <si>
    <t>Entidad 90% y Contratista 10%</t>
  </si>
  <si>
    <t>Entidad 40% y Contratista 60%</t>
  </si>
  <si>
    <t>Entidad 30% y Contratista 70%</t>
  </si>
  <si>
    <t>Entidad 20% y Contratista 80%</t>
  </si>
  <si>
    <t>Entidad 10% y Contratista 90%</t>
  </si>
  <si>
    <t>Entidad 100%</t>
  </si>
  <si>
    <t>Contratista 100%</t>
  </si>
  <si>
    <t>Valoración del Riesgo</t>
  </si>
  <si>
    <t>Raro (Puede ocurrir excepcionalmente)</t>
  </si>
  <si>
    <t>Improbable (Puede ocurrir excepcionalmente)</t>
  </si>
  <si>
    <t>Probable (Probablemente va a ocurrir)</t>
  </si>
  <si>
    <t>Posible (Puede ocurrir en cualquier momento futuro)</t>
  </si>
  <si>
    <t>la</t>
  </si>
  <si>
    <t>Casi Cierto (Ocurre en la mayoría de circunstancias</t>
  </si>
  <si>
    <t>Valoración</t>
  </si>
  <si>
    <t>Riesgo Bajo</t>
  </si>
  <si>
    <t>Riesgo Medio</t>
  </si>
  <si>
    <t>Riesgo Alto</t>
  </si>
  <si>
    <t>Riesgo Extremo</t>
  </si>
  <si>
    <t>0</t>
  </si>
  <si>
    <t>Que no se firme el contrato</t>
  </si>
  <si>
    <t>La no presentación de las garantías requeridas</t>
  </si>
  <si>
    <t>Financiación y liquidez del contratista.</t>
  </si>
  <si>
    <t>Interrupción de actividades por acciones civiles o problemas de orden publico</t>
  </si>
  <si>
    <t>Causas y/o eventos de la naturaleza, fuerza mayor o caso fortuito</t>
  </si>
  <si>
    <t>Declaratoria de desierta del proceso de selección</t>
  </si>
  <si>
    <t>La no presentación de oferentes al cierre del proceso contractual</t>
  </si>
  <si>
    <t>Terminada la etapa precontractual del proceso</t>
  </si>
  <si>
    <t>Todos los dias a partir del aviso de convocatoria</t>
  </si>
  <si>
    <t>Que se tenga que adjudicar el contrato al segundo proponente</t>
  </si>
  <si>
    <t>Comité evaluador</t>
  </si>
  <si>
    <t>Durante la etapa de evaluacion</t>
  </si>
  <si>
    <t>Efectuar proceso de reclamacion ante la aseguradora "Poliza seriedad de la oferta"</t>
  </si>
  <si>
    <t>Seccion de Gestion Contractual</t>
  </si>
  <si>
    <t>Seguimiento durante la etapa contractual</t>
  </si>
  <si>
    <t>todos los dias hasta que se firme el acta de inicio</t>
  </si>
  <si>
    <t>SI</t>
  </si>
  <si>
    <t>Suspensión del Contrato</t>
  </si>
  <si>
    <t>Durante el periodo de presentacion de las ofertas</t>
  </si>
  <si>
    <t>Se debera hacer fortalecer el proceso  de evaluacion de los requisitos fnancieros</t>
  </si>
  <si>
    <t>Durante el periodo de ejecuccion</t>
  </si>
  <si>
    <t>Terminada la etapa contractual del proceso</t>
  </si>
  <si>
    <t>Terminada la etapa de ejecuccion</t>
  </si>
  <si>
    <t>Durante la etapa de ejecuccion</t>
  </si>
  <si>
    <t>Retraso en la prestacion del servicio</t>
  </si>
  <si>
    <t>desde el acta de inicio del contrato</t>
  </si>
  <si>
    <t>Durante el tiempo de ejecuccion</t>
  </si>
  <si>
    <t xml:space="preserve">Estar atento a los conflictos de orden social </t>
  </si>
  <si>
    <t>Estar atento a los eventos que puedan ocasionarle en razon a causas naturales</t>
  </si>
  <si>
    <t>Mala calidad de los repuestos  e insumos ( que no cumpla con las especificaciones técnicas establecidas en el proceso de contratacion)</t>
  </si>
  <si>
    <t>Durante el periodo de perfeccionamiento del contrato</t>
  </si>
  <si>
    <t>Todos los dias a partir del acto de adjudicacion</t>
  </si>
  <si>
    <t>Realizando el respectivo inventario de los equipos</t>
  </si>
  <si>
    <t>A partir del momento que se haga la apertura del proceso de selección</t>
  </si>
  <si>
    <t>A partir del momento en que sea adjudicado el contrato</t>
  </si>
  <si>
    <t>Una vez se suscriba el Contrato</t>
  </si>
  <si>
    <t>Una vez se efectue el cierre del Proceso</t>
  </si>
  <si>
    <t>Una vez termine el proceso de evaluacion</t>
  </si>
  <si>
    <t>MATRIZ DE RIESGOS.</t>
  </si>
  <si>
    <t>Perdidas o daños presentadas en las sedes donde se realice la revision del vehiculo</t>
  </si>
  <si>
    <t xml:space="preserve">Entidad contratista no sea certificada </t>
  </si>
  <si>
    <t>Suspensión del Contrato, terminacion del contrato</t>
  </si>
  <si>
    <t xml:space="preserve">Irregularidad en la presentacion de documentos por parte del contraitsta </t>
  </si>
  <si>
    <t>Terminacion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</si>
</sst>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6795556505021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center" textRotation="90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textRotation="90" wrapText="1"/>
      <protection locked="0"/>
    </xf>
    <xf numFmtId="0" fontId="2" fillId="2" borderId="19" xfId="0" applyFont="1" applyFill="1" applyBorder="1" applyAlignment="1" applyProtection="1">
      <alignment horizontal="center" textRotation="90" wrapText="1"/>
      <protection locked="0"/>
    </xf>
    <xf numFmtId="0" fontId="2" fillId="2" borderId="20" xfId="0" applyFont="1" applyFill="1" applyBorder="1" applyAlignment="1" applyProtection="1">
      <alignment horizontal="center" textRotation="90" wrapText="1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textRotation="90" wrapText="1"/>
      <protection locked="0"/>
    </xf>
    <xf numFmtId="0" fontId="2" fillId="2" borderId="23" xfId="0" applyFont="1" applyFill="1" applyBorder="1" applyAlignment="1" applyProtection="1">
      <alignment horizontal="center" textRotation="90" wrapText="1"/>
      <protection locked="0"/>
    </xf>
    <xf numFmtId="0" fontId="0" fillId="6" borderId="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0" fillId="3" borderId="35" xfId="0" applyFont="1" applyFill="1" applyBorder="1" applyAlignment="1">
      <alignment horizontal="center" vertical="center" textRotation="90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textRotation="90" wrapText="1"/>
      <protection locked="0"/>
    </xf>
    <xf numFmtId="0" fontId="1" fillId="8" borderId="19" xfId="0" applyFont="1" applyFill="1" applyBorder="1" applyAlignment="1" applyProtection="1">
      <alignment horizontal="center" wrapText="1"/>
      <protection locked="0"/>
    </xf>
    <xf numFmtId="164" fontId="1" fillId="8" borderId="19" xfId="0" applyNumberFormat="1" applyFont="1" applyFill="1" applyBorder="1" applyAlignment="1" applyProtection="1">
      <alignment horizontal="center" wrapText="1"/>
      <protection locked="0"/>
    </xf>
    <xf numFmtId="0" fontId="1" fillId="8" borderId="33" xfId="0" applyFont="1" applyFill="1" applyBorder="1" applyAlignment="1">
      <alignment horizontal="center" vertical="center" textRotation="90" wrapText="1"/>
    </xf>
    <xf numFmtId="0" fontId="1" fillId="8" borderId="32" xfId="0" applyFont="1" applyFill="1" applyBorder="1" applyAlignment="1">
      <alignment horizontal="center" vertical="center" textRotation="90" wrapText="1"/>
    </xf>
    <xf numFmtId="0" fontId="1" fillId="8" borderId="31" xfId="0" applyFont="1" applyFill="1" applyBorder="1" applyAlignment="1">
      <alignment vertical="center" textRotation="90" wrapText="1"/>
    </xf>
    <xf numFmtId="164" fontId="1" fillId="8" borderId="32" xfId="0" applyNumberFormat="1" applyFont="1" applyFill="1" applyBorder="1" applyAlignment="1">
      <alignment horizontal="center" vertical="center" textRotation="90" wrapText="1"/>
    </xf>
    <xf numFmtId="0" fontId="1" fillId="8" borderId="34" xfId="0" applyFont="1" applyFill="1" applyBorder="1" applyAlignment="1">
      <alignment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9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7" borderId="1" xfId="0" applyFill="1" applyBorder="1"/>
    <xf numFmtId="0" fontId="0" fillId="11" borderId="1" xfId="0" applyFill="1" applyBorder="1"/>
    <xf numFmtId="0" fontId="0" fillId="0" borderId="1" xfId="0" applyFont="1" applyBorder="1" applyAlignment="1">
      <alignment horizontal="center" vertical="center" wrapText="1"/>
    </xf>
    <xf numFmtId="0" fontId="0" fillId="12" borderId="1" xfId="0" applyFill="1" applyBorder="1"/>
    <xf numFmtId="0" fontId="0" fillId="0" borderId="0" xfId="0" applyAlignment="1" applyProtection="1"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textRotation="90"/>
      <protection locked="0"/>
    </xf>
    <xf numFmtId="0" fontId="0" fillId="0" borderId="0" xfId="0" applyAlignment="1" applyProtection="1">
      <alignment textRotation="90"/>
      <protection locked="0"/>
    </xf>
    <xf numFmtId="0" fontId="0" fillId="3" borderId="31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textRotation="90" wrapText="1"/>
    </xf>
    <xf numFmtId="0" fontId="0" fillId="3" borderId="31" xfId="0" applyFont="1" applyFill="1" applyBorder="1" applyAlignment="1">
      <alignment vertical="center" wrapText="1"/>
    </xf>
    <xf numFmtId="14" fontId="0" fillId="3" borderId="31" xfId="0" applyNumberFormat="1" applyFont="1" applyFill="1" applyBorder="1" applyAlignment="1">
      <alignment vertical="center" wrapText="1"/>
    </xf>
    <xf numFmtId="0" fontId="0" fillId="4" borderId="31" xfId="0" applyFont="1" applyFill="1" applyBorder="1" applyAlignment="1">
      <alignment horizontal="center" vertical="center" textRotation="90" wrapText="1"/>
    </xf>
    <xf numFmtId="0" fontId="1" fillId="8" borderId="25" xfId="0" applyFont="1" applyFill="1" applyBorder="1" applyAlignment="1" applyProtection="1">
      <alignment horizontal="center" wrapText="1"/>
      <protection locked="0"/>
    </xf>
    <xf numFmtId="0" fontId="1" fillId="8" borderId="16" xfId="0" applyFont="1" applyFill="1" applyBorder="1" applyAlignment="1" applyProtection="1">
      <alignment horizontal="center" wrapText="1"/>
      <protection locked="0"/>
    </xf>
    <xf numFmtId="0" fontId="1" fillId="8" borderId="14" xfId="0" applyFont="1" applyFill="1" applyBorder="1" applyAlignment="1" applyProtection="1">
      <alignment horizontal="center" wrapText="1"/>
      <protection locked="0"/>
    </xf>
    <xf numFmtId="0" fontId="1" fillId="8" borderId="2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B5:K10" totalsRowShown="0" headerRowDxfId="19" dataDxfId="17" headerRowBorderDxfId="18">
  <autoFilter ref="B5:K10"/>
  <tableColumns count="10">
    <tableColumn id="1" name="Clase" dataDxfId="16"/>
    <tableColumn id="2" name="Fuente" dataDxfId="15"/>
    <tableColumn id="3" name="Etapa" dataDxfId="14"/>
    <tableColumn id="4" name="Tipo" dataDxfId="13"/>
    <tableColumn id="5" name="Probabilidad" dataDxfId="12"/>
    <tableColumn id="6" name="Valoracion Probabilidad" dataDxfId="11"/>
    <tableColumn id="7" name="Impacto" dataDxfId="10"/>
    <tableColumn id="8" name="Valoración Impacto" dataDxfId="9"/>
    <tableColumn id="9" name="0" dataDxfId="8"/>
    <tableColumn id="10" name="Tratamiento/Controles a ser implementado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L5:M14" totalsRowShown="0" headerRowDxfId="6" dataDxfId="4" headerRowBorderDxfId="5" tableBorderDxfId="3" totalsRowBorderDxfId="2">
  <autoFilter ref="L5:M14"/>
  <tableColumns count="2">
    <tableColumn id="1" name="Calificación total" dataDxfId="1"/>
    <tableColumn id="2" name="Categor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23"/>
  <sheetViews>
    <sheetView tabSelected="1" view="pageBreakPreview" zoomScaleNormal="70" zoomScaleSheetLayoutView="100" workbookViewId="0">
      <selection activeCell="F14" sqref="F14"/>
    </sheetView>
  </sheetViews>
  <sheetFormatPr baseColWidth="10" defaultColWidth="4.7109375" defaultRowHeight="15" x14ac:dyDescent="0.25"/>
  <cols>
    <col min="1" max="1" width="6.28515625" style="1" customWidth="1"/>
    <col min="2" max="2" width="6.140625" style="1" customWidth="1"/>
    <col min="3" max="3" width="6.42578125" style="1" customWidth="1"/>
    <col min="4" max="4" width="5.5703125" style="1" customWidth="1"/>
    <col min="5" max="5" width="5.85546875" style="1" customWidth="1"/>
    <col min="6" max="6" width="43.5703125" style="1" customWidth="1"/>
    <col min="7" max="7" width="17.140625" style="1" customWidth="1"/>
    <col min="8" max="8" width="9.5703125" style="69" customWidth="1"/>
    <col min="9" max="9" width="7" style="69" customWidth="1"/>
    <col min="10" max="10" width="11.7109375" style="1" customWidth="1"/>
    <col min="11" max="11" width="13.7109375" style="72" customWidth="1"/>
    <col min="12" max="12" width="10.140625" style="28" customWidth="1"/>
    <col min="13" max="13" width="13.140625" style="1" customWidth="1"/>
    <col min="14" max="14" width="6.7109375" style="1" customWidth="1"/>
    <col min="15" max="16" width="7.28515625" style="1" customWidth="1"/>
    <col min="17" max="17" width="11.7109375" style="1" customWidth="1"/>
    <col min="18" max="18" width="15" style="1" customWidth="1"/>
    <col min="19" max="19" width="17.85546875" style="2" customWidth="1"/>
    <col min="20" max="20" width="15.5703125" style="2" customWidth="1"/>
    <col min="21" max="21" width="16.28515625" style="1" customWidth="1"/>
    <col min="22" max="22" width="18.42578125" style="1" customWidth="1"/>
    <col min="23" max="23" width="17" style="1" customWidth="1"/>
    <col min="24" max="16384" width="4.7109375" style="1"/>
  </cols>
  <sheetData>
    <row r="1" spans="1:32" ht="21" x14ac:dyDescent="0.35">
      <c r="A1" s="5" t="s">
        <v>124</v>
      </c>
      <c r="B1" s="5"/>
      <c r="C1" s="5"/>
      <c r="D1" s="5"/>
      <c r="E1" s="5"/>
      <c r="F1" s="5"/>
      <c r="G1" s="5"/>
      <c r="H1" s="5"/>
      <c r="I1" s="5"/>
      <c r="J1" s="5"/>
      <c r="K1" s="71"/>
      <c r="L1" s="27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2" ht="15.75" thickBot="1" x14ac:dyDescent="0.3"/>
    <row r="3" spans="1:32" ht="33" customHeight="1" x14ac:dyDescent="0.3">
      <c r="A3" s="29"/>
      <c r="B3" s="30"/>
      <c r="C3" s="30"/>
      <c r="D3" s="30"/>
      <c r="E3" s="31"/>
      <c r="F3" s="32"/>
      <c r="G3" s="30"/>
      <c r="H3" s="70"/>
      <c r="I3" s="32"/>
      <c r="J3" s="33"/>
      <c r="K3" s="34"/>
      <c r="L3" s="48"/>
      <c r="M3" s="49"/>
      <c r="N3" s="78" t="s">
        <v>35</v>
      </c>
      <c r="O3" s="80"/>
      <c r="P3" s="80"/>
      <c r="Q3" s="81"/>
      <c r="R3" s="50"/>
      <c r="S3" s="51"/>
      <c r="T3" s="51"/>
      <c r="U3" s="51"/>
      <c r="V3" s="78" t="s">
        <v>39</v>
      </c>
      <c r="W3" s="79"/>
    </row>
    <row r="4" spans="1:32" s="4" customFormat="1" ht="110.25" customHeight="1" x14ac:dyDescent="0.25">
      <c r="A4" s="45" t="s">
        <v>13</v>
      </c>
      <c r="B4" s="46" t="s">
        <v>0</v>
      </c>
      <c r="C4" s="46" t="s">
        <v>1</v>
      </c>
      <c r="D4" s="46" t="s">
        <v>2</v>
      </c>
      <c r="E4" s="46" t="s">
        <v>3</v>
      </c>
      <c r="F4" s="45" t="s">
        <v>41</v>
      </c>
      <c r="G4" s="45" t="s">
        <v>4</v>
      </c>
      <c r="H4" s="45" t="s">
        <v>5</v>
      </c>
      <c r="I4" s="45" t="s">
        <v>6</v>
      </c>
      <c r="J4" s="46" t="s">
        <v>73</v>
      </c>
      <c r="K4" s="46" t="s">
        <v>48</v>
      </c>
      <c r="L4" s="52" t="s">
        <v>8</v>
      </c>
      <c r="M4" s="53" t="s">
        <v>9</v>
      </c>
      <c r="N4" s="54" t="s">
        <v>55</v>
      </c>
      <c r="O4" s="54" t="s">
        <v>56</v>
      </c>
      <c r="P4" s="54" t="s">
        <v>73</v>
      </c>
      <c r="Q4" s="54" t="s">
        <v>48</v>
      </c>
      <c r="R4" s="53" t="s">
        <v>10</v>
      </c>
      <c r="S4" s="53" t="s">
        <v>36</v>
      </c>
      <c r="T4" s="55" t="s">
        <v>37</v>
      </c>
      <c r="U4" s="55" t="s">
        <v>38</v>
      </c>
      <c r="V4" s="54" t="s">
        <v>11</v>
      </c>
      <c r="W4" s="56" t="s">
        <v>12</v>
      </c>
      <c r="X4" s="3"/>
      <c r="Y4" s="3"/>
      <c r="AF4" s="3"/>
    </row>
    <row r="5" spans="1:32" ht="114" customHeight="1" x14ac:dyDescent="0.25">
      <c r="A5" s="73">
        <v>1</v>
      </c>
      <c r="B5" s="74" t="s">
        <v>14</v>
      </c>
      <c r="C5" s="74" t="s">
        <v>16</v>
      </c>
      <c r="D5" s="74" t="s">
        <v>18</v>
      </c>
      <c r="E5" s="74" t="s">
        <v>54</v>
      </c>
      <c r="F5" s="75" t="s">
        <v>92</v>
      </c>
      <c r="G5" s="75" t="s">
        <v>91</v>
      </c>
      <c r="H5" s="74" t="s">
        <v>75</v>
      </c>
      <c r="I5" s="74" t="s">
        <v>30</v>
      </c>
      <c r="J5" s="74">
        <v>1</v>
      </c>
      <c r="K5" s="74" t="str">
        <f t="shared" ref="K5:K12" si="0">+IF(AND(H5=Raro,I5=Insignificante),"Riesgo Bajo",IF(AND(H5=Raro,I5=Menor),"Riesgo Bajo",IF(AND(H5=Raro,I5=Moderado),"Riesgo Bajo",IF(AND(H5=Raro,I5=Mayor),"Riesgo Medio",IF(AND(H5=Raro,I5=Catastrofico),"Riesgo Alto",IF(AND(H5=Improbable,I5=Insignificante),"Riesgo Bajo",IF(AND(H5=Improbable,I5=Menor),"Riesgo Bajo",IF(AND(H5=Improbable,I5=Moderado),"Riesgo Medio",IF(AND(H5=Improbable,I5=Catastrofico),"Riesgo Alto",IF(AND(H5=Posible,I5=Insignificante),"Riesgo Bajo",IF(AND(H5=Posible,I5=Menor),"Riesgo Medio",IF(AND(H5=Posible,I5=Moderado),"Riesgo Alto",IF(AND(H5=Posible,I5=Mayor),"Riesgo Alto",IF(AND(H5=Posible,I5=Catastrofico),"Riesgo Extremo",IF(AND(H5=Probable,I5=Insignificante),"Riesgo Medio",IF(AND(H5=Probable,I5=Menor),"Riesgo Alto",IF(AND(H5=Probable,I5=Moderado),"Riesgo Extremo",IF(AND(H5=Probable,I5=Mayor),"Riesgo Extremo",IF(AND(H5=Probable,I5=Catastrofico),"Riesgo Extremo",IF(AND(H5=Casi,I5=Insignificante),"Riesgo Alto",IF(AND(H5=Casi,I5=Menor),"Riesgo Alto",IF(AND(H5=Casi,I5=Moderado),"Riesgo Extremo",IF(AND(H5=Casi,I5=Mayor),"Riesgo Extremo",IF(AND(H5=Casi,I5=Catastrofico),"Riesgo Extremo",0))))))))))))))))))))))))</f>
        <v>Riesgo Medio</v>
      </c>
      <c r="L5" s="47" t="s">
        <v>71</v>
      </c>
      <c r="M5" s="75" t="s">
        <v>45</v>
      </c>
      <c r="N5" s="74" t="s">
        <v>74</v>
      </c>
      <c r="O5" s="74" t="s">
        <v>30</v>
      </c>
      <c r="P5" s="74">
        <f t="shared" ref="P5:P12" si="1">+IF(AND(N5=Raro,O5=Insignificante),2,IF(AND(N5=Raro,O5=Menor),2,IF(AND(N5=Raro,O5=Moderado),2,IF(AND(N5=Raro,O5=Mayor),5,IF(AND(N5=Raro,O5=Catastrofico),7,IF(AND(N5=Improbable,O5=Insignificante),2,IF(AND(N5=Improbable,O5=Moderado),5,IF(AND(N5=Improbable,O5=Mayor),7,IF(AND(N5=Improbable,O5=Catastrofico),2,IF(AND(N5=Posible,O5=Insignificante),2,IF(AND(N5=Posible,O5=Menor),5,IF(AND(N5=Posible,O5=Moderado),7,IF(AND(N5=Posible,O5=Mayor),7,IF(AND(N5=Posible,O5=Catastrofico),10,IF(AND(N5=Probable,O5=Insignificante),5,IF(AND(N5=Probable,O5=Menor),7,IF(AND(N5=Probable,O5=Catastrofico),10,IF(AND(N5=Casi,O5=Insignificante),7,IF(AND(N5=Casi,O5=Menor),7,10)))))))))))))))))))</f>
        <v>2</v>
      </c>
      <c r="Q5" s="75" t="str">
        <f t="shared" ref="Q5:Q12" si="2">+IF(AND(N5=Raro,O5=Insignificante),"Riesgo Bajo",IF(AND(N5=Raro,O5=Menor),"Riesgo Bajo",IF(AND(N5=Raro,O5=Moderado),"Riesgo Bajo",IF(AND(N5=Raro,O5=Mayor),"Riesgo Medio",IF(AND(N5=Raro,O5=Catastrofico),"Riesgo Alto",IF(AND(N5=Improbable,O5=Insignificante),"Riesgo Bajo",IF(AND(N5=Improbable,O5=Moderado),"Riesgo Mediano",IF(AND(N5=Improbable,O5=Mayor),"Riesgo Alto",IF(AND(N5=Improbable,O5=Catastrofico),"Riesgo Bajo",IF(AND(N5=Posible,O5=Insignificante),"Riesgo Bajo",IF(AND(N5=Posible,O5=Menor),"Riesgo Medio",IF(AND(N5=Posible,O5=Moderado),"Riesgo Alto",IF(AND(N5=Posible,O5=Mayor),"Riesgo Alto",IF(AND(N5=Posible,O5=Catastrofico),"Riesgo Extremo",IF(AND(N5=Probable,O5=Insignificante),"Riesgo Medio",IF(AND(N5=Probable,O5=Menor),"Riesgo Alto",IF(AND(N5=Probable,O5=Catastrofico),"Riesgo Extremo",IF(AND(N5=Casi,O5=Insignificante),"Riesgo Alto",IF(AND(N5=Casi,O5=Menor),"Riesgo Alto","Riesgo Extremo")))))))))))))))))))</f>
        <v>Riesgo Bajo</v>
      </c>
      <c r="R5" s="75" t="s">
        <v>102</v>
      </c>
      <c r="S5" s="75" t="s">
        <v>59</v>
      </c>
      <c r="T5" s="76" t="s">
        <v>119</v>
      </c>
      <c r="U5" s="75" t="s">
        <v>93</v>
      </c>
      <c r="V5" s="75" t="s">
        <v>104</v>
      </c>
      <c r="W5" s="75" t="s">
        <v>94</v>
      </c>
    </row>
    <row r="6" spans="1:32" ht="114" customHeight="1" x14ac:dyDescent="0.25">
      <c r="A6" s="73">
        <v>2</v>
      </c>
      <c r="B6" s="74" t="s">
        <v>14</v>
      </c>
      <c r="C6" s="74" t="s">
        <v>17</v>
      </c>
      <c r="D6" s="74" t="s">
        <v>18</v>
      </c>
      <c r="E6" s="74" t="s">
        <v>54</v>
      </c>
      <c r="F6" s="75" t="s">
        <v>86</v>
      </c>
      <c r="G6" s="75" t="s">
        <v>95</v>
      </c>
      <c r="H6" s="74" t="s">
        <v>74</v>
      </c>
      <c r="I6" s="74" t="s">
        <v>30</v>
      </c>
      <c r="J6" s="74">
        <f t="shared" ref="J6" si="3">+IF(AND(H6=Raro,I6=Insignificante),1,IF(AND(H6=Raro,I6=Menor),1,IF(AND(H6=Raro,I6=Moderado),1,IF(AND(H6=Raro,I6=Mayor),5,IF(AND(H6=Raro,I6=Catastrofico),7,IF(AND(H6=Improbable,I6=Insignificante),"1",IF(AND(H6=Improbable,I6=Menor),1,IF(AND(H6=Improbable,I6=Moderado),5,IF(AND(H6=Improbable,I6=Catastrofico),7,IF(AND(H6=Posible,I6=Insignificante),1,IF(AND(H6=Posible,I6=Menor),5,IF(AND(H6=Posible,I6=Moderado),7,IF(AND(H6=Posible,I6=Mayor),7,IF(AND(H6=Posible,I6=Catastrofico),10,IF(AND(H6=Probable,I6=Insignificante),5,IF(AND(H6=Probable,I6=Menor),7,IF(AND(H6=Probable,I6=Moderado),7,IF(AND(H6=Probable,I6=Mayor),10,IF(AND(H6=Probable,I6=Catastrofico),10,IF(AND(H6=Casi,I6=Insignificante),7,IF(AND(H6=Casi,I6=Menor),7,IF(AND(H6=Casi,I6=Moderado),10,IF(AND(H6=Casi,I6=Mayor),10,IF(AND(H6=Casi,I6=Catastrofico),10,0))))))))))))))))))))))))</f>
        <v>1</v>
      </c>
      <c r="K6" s="74" t="str">
        <f t="shared" ref="K6" si="4">+IF(AND(H6=Raro,I6=Insignificante),"Riesgo Bajo",IF(AND(H6=Raro,I6=Menor),"Riesgo Bajo",IF(AND(H6=Raro,I6=Moderado),"Riesgo Bajo",IF(AND(H6=Raro,I6=Mayor),"Riesgo Medio",IF(AND(H6=Raro,I6=Catastrofico),"Riesgo Alto",IF(AND(H6=Improbable,I6=Insignificante),"Riesgo Bajo",IF(AND(H6=Improbable,I6=Menor),"Riesgo Bajo",IF(AND(H6=Improbable,I6=Moderado),"Riesgo Medio",IF(AND(H6=Improbable,I6=Catastrofico),"Riesgo Alto",IF(AND(H6=Posible,I6=Insignificante),"Riesgo Bajo",IF(AND(H6=Posible,I6=Menor),"Riesgo Medio",IF(AND(H6=Posible,I6=Moderado),"Riesgo Alto",IF(AND(H6=Posible,I6=Mayor),"Riesgo Alto",IF(AND(H6=Posible,I6=Catastrofico),"Riesgo Extremo",IF(AND(H6=Probable,I6=Insignificante),"Riesgo Medio",IF(AND(H6=Probable,I6=Menor),"Riesgo Alto",IF(AND(H6=Probable,I6=Moderado),"Riesgo Extremo",IF(AND(H6=Probable,I6=Mayor),"Riesgo Extremo",IF(AND(H6=Probable,I6=Catastrofico),"Riesgo Extremo",IF(AND(H6=Casi,I6=Insignificante),"Riesgo Alto",IF(AND(H6=Casi,I6=Menor),"Riesgo Alto",IF(AND(H6=Casi,I6=Moderado),"Riesgo Extremo",IF(AND(H6=Casi,I6=Mayor),"Riesgo Extremo",IF(AND(H6=Casi,I6=Catastrofico),"Riesgo Extremo",0))))))))))))))))))))))))</f>
        <v>Riesgo Bajo</v>
      </c>
      <c r="L6" s="47" t="s">
        <v>71</v>
      </c>
      <c r="M6" s="75" t="s">
        <v>45</v>
      </c>
      <c r="N6" s="74" t="s">
        <v>74</v>
      </c>
      <c r="O6" s="74" t="s">
        <v>29</v>
      </c>
      <c r="P6" s="74">
        <f t="shared" ref="P6" si="5">+IF(AND(N6=Raro,O6=Insignificante),2,IF(AND(N6=Raro,O6=Menor),2,IF(AND(N6=Raro,O6=Moderado),2,IF(AND(N6=Raro,O6=Mayor),5,IF(AND(N6=Raro,O6=Catastrofico),7,IF(AND(N6=Improbable,O6=Insignificante),2,IF(AND(N6=Improbable,O6=Moderado),5,IF(AND(N6=Improbable,O6=Mayor),7,IF(AND(N6=Improbable,O6=Catastrofico),2,IF(AND(N6=Posible,O6=Insignificante),2,IF(AND(N6=Posible,O6=Menor),5,IF(AND(N6=Posible,O6=Moderado),7,IF(AND(N6=Posible,O6=Mayor),7,IF(AND(N6=Posible,O6=Catastrofico),10,IF(AND(N6=Probable,O6=Insignificante),5,IF(AND(N6=Probable,O6=Menor),7,IF(AND(N6=Probable,O6=Catastrofico),10,IF(AND(N6=Casi,O6=Insignificante),7,IF(AND(N6=Casi,O6=Menor),7,10)))))))))))))))))))</f>
        <v>2</v>
      </c>
      <c r="Q6" s="75" t="str">
        <f t="shared" ref="Q6" si="6">+IF(AND(N6=Raro,O6=Insignificante),"Riesgo Bajo",IF(AND(N6=Raro,O6=Menor),"Riesgo Bajo",IF(AND(N6=Raro,O6=Moderado),"Riesgo Bajo",IF(AND(N6=Raro,O6=Mayor),"Riesgo Medio",IF(AND(N6=Raro,O6=Catastrofico),"Riesgo Alto",IF(AND(N6=Improbable,O6=Insignificante),"Riesgo Bajo",IF(AND(N6=Improbable,O6=Moderado),"Riesgo Mediano",IF(AND(N6=Improbable,O6=Mayor),"Riesgo Alto",IF(AND(N6=Improbable,O6=Catastrofico),"Riesgo Bajo",IF(AND(N6=Posible,O6=Insignificante),"Riesgo Bajo",IF(AND(N6=Posible,O6=Menor),"Riesgo Medio",IF(AND(N6=Posible,O6=Moderado),"Riesgo Alto",IF(AND(N6=Posible,O6=Mayor),"Riesgo Alto",IF(AND(N6=Posible,O6=Catastrofico),"Riesgo Extremo",IF(AND(N6=Probable,O6=Insignificante),"Riesgo Medio",IF(AND(N6=Probable,O6=Menor),"Riesgo Alto",IF(AND(N6=Probable,O6=Catastrofico),"Riesgo Extremo",IF(AND(N6=Casi,O6=Insignificante),"Riesgo Alto",IF(AND(N6=Casi,O6=Menor),"Riesgo Alto","Riesgo Extremo")))))))))))))))))))</f>
        <v>Riesgo Bajo</v>
      </c>
      <c r="R6" s="75" t="s">
        <v>58</v>
      </c>
      <c r="S6" s="75" t="s">
        <v>59</v>
      </c>
      <c r="T6" s="76" t="s">
        <v>120</v>
      </c>
      <c r="U6" s="75" t="s">
        <v>93</v>
      </c>
      <c r="V6" s="75" t="s">
        <v>116</v>
      </c>
      <c r="W6" s="75" t="s">
        <v>117</v>
      </c>
    </row>
    <row r="7" spans="1:32" ht="96.75" x14ac:dyDescent="0.25">
      <c r="A7" s="73">
        <v>3</v>
      </c>
      <c r="B7" s="74" t="s">
        <v>15</v>
      </c>
      <c r="C7" s="74" t="s">
        <v>17</v>
      </c>
      <c r="D7" s="74" t="s">
        <v>21</v>
      </c>
      <c r="E7" s="74" t="s">
        <v>54</v>
      </c>
      <c r="F7" s="75" t="s">
        <v>125</v>
      </c>
      <c r="G7" s="75" t="s">
        <v>110</v>
      </c>
      <c r="H7" s="74" t="s">
        <v>77</v>
      </c>
      <c r="I7" s="74" t="s">
        <v>32</v>
      </c>
      <c r="J7" s="74">
        <v>7</v>
      </c>
      <c r="K7" s="74" t="str">
        <f t="shared" ref="K7" si="7">+IF(AND(H7=Raro,I7=Insignificante),"Riesgo Bajo",IF(AND(H7=Raro,I7=Menor),"Riesgo Bajo",IF(AND(H7=Raro,I7=Moderado),"Riesgo Bajo",IF(AND(H7=Raro,I7=Mayor),"Riesgo Medio",IF(AND(H7=Raro,I7=Catastrofico),"Riesgo Alto",IF(AND(H7=Improbable,I7=Insignificante),"Riesgo Bajo",IF(AND(H7=Improbable,I7=Menor),"Riesgo Bajo",IF(AND(H7=Improbable,I7=Moderado),"Riesgo Medio",IF(AND(H7=Improbable,I7=Catastrofico),"Riesgo Alto",IF(AND(H7=Posible,I7=Insignificante),"Riesgo Bajo",IF(AND(H7=Posible,I7=Menor),"Riesgo Medio",IF(AND(H7=Posible,I7=Moderado),"Riesgo Alto",IF(AND(H7=Posible,I7=Mayor),"Riesgo Alto",IF(AND(H7=Posible,I7=Catastrofico),"Riesgo Extremo",IF(AND(H7=Probable,I7=Insignificante),"Riesgo Medio",IF(AND(H7=Probable,I7=Menor),"Riesgo Alto",IF(AND(H7=Probable,I7=Moderado),"Riesgo Extremo",IF(AND(H7=Probable,I7=Mayor),"Riesgo Extremo",IF(AND(H7=Probable,I7=Catastrofico),"Riesgo Extremo",IF(AND(H7=Casi,I7=Insignificante),"Riesgo Alto",IF(AND(H7=Casi,I7=Menor),"Riesgo Alto",IF(AND(H7=Casi,I7=Moderado),"Riesgo Extremo",IF(AND(H7=Casi,I7=Mayor),"Riesgo Extremo",IF(AND(H7=Casi,I7=Catastrofico),"Riesgo Extremo",0))))))))))))))))))))))))</f>
        <v>Riesgo Extremo</v>
      </c>
      <c r="L7" s="47" t="s">
        <v>72</v>
      </c>
      <c r="M7" s="75" t="s">
        <v>43</v>
      </c>
      <c r="N7" s="74" t="s">
        <v>74</v>
      </c>
      <c r="O7" s="74" t="s">
        <v>30</v>
      </c>
      <c r="P7" s="74">
        <f t="shared" ref="P7" si="8">+IF(AND(N7=Raro,O7=Insignificante),2,IF(AND(N7=Raro,O7=Menor),2,IF(AND(N7=Raro,O7=Moderado),2,IF(AND(N7=Raro,O7=Mayor),5,IF(AND(N7=Raro,O7=Catastrofico),7,IF(AND(N7=Improbable,O7=Insignificante),2,IF(AND(N7=Improbable,O7=Moderado),5,IF(AND(N7=Improbable,O7=Mayor),7,IF(AND(N7=Improbable,O7=Catastrofico),2,IF(AND(N7=Posible,O7=Insignificante),2,IF(AND(N7=Posible,O7=Menor),5,IF(AND(N7=Posible,O7=Moderado),7,IF(AND(N7=Posible,O7=Mayor),7,IF(AND(N7=Posible,O7=Catastrofico),10,IF(AND(N7=Probable,O7=Insignificante),5,IF(AND(N7=Probable,O7=Menor),7,IF(AND(N7=Probable,O7=Catastrofico),10,IF(AND(N7=Casi,O7=Insignificante),7,IF(AND(N7=Casi,O7=Menor),7,10)))))))))))))))))))</f>
        <v>2</v>
      </c>
      <c r="Q7" s="75" t="str">
        <f t="shared" ref="Q7" si="9">+IF(AND(N7=Raro,O7=Insignificante),"Riesgo Bajo",IF(AND(N7=Raro,O7=Menor),"Riesgo Bajo",IF(AND(N7=Raro,O7=Moderado),"Riesgo Bajo",IF(AND(N7=Raro,O7=Mayor),"Riesgo Medio",IF(AND(N7=Raro,O7=Catastrofico),"Riesgo Alto",IF(AND(N7=Improbable,O7=Insignificante),"Riesgo Bajo",IF(AND(N7=Improbable,O7=Moderado),"Riesgo Mediano",IF(AND(N7=Improbable,O7=Mayor),"Riesgo Alto",IF(AND(N7=Improbable,O7=Catastrofico),"Riesgo Bajo",IF(AND(N7=Posible,O7=Insignificante),"Riesgo Bajo",IF(AND(N7=Posible,O7=Menor),"Riesgo Medio",IF(AND(N7=Posible,O7=Moderado),"Riesgo Alto",IF(AND(N7=Posible,O7=Mayor),"Riesgo Alto",IF(AND(N7=Posible,O7=Catastrofico),"Riesgo Extremo",IF(AND(N7=Probable,O7=Insignificante),"Riesgo Medio",IF(AND(N7=Probable,O7=Menor),"Riesgo Alto",IF(AND(N7=Probable,O7=Catastrofico),"Riesgo Extremo",IF(AND(N7=Casi,O7=Insignificante),"Riesgo Alto",IF(AND(N7=Casi,O7=Menor),"Riesgo Alto","Riesgo Extremo")))))))))))))))))))</f>
        <v>Riesgo Bajo</v>
      </c>
      <c r="R7" s="75" t="s">
        <v>58</v>
      </c>
      <c r="S7" s="75" t="s">
        <v>59</v>
      </c>
      <c r="T7" s="76" t="s">
        <v>112</v>
      </c>
      <c r="U7" s="75" t="s">
        <v>108</v>
      </c>
      <c r="V7" s="75" t="s">
        <v>118</v>
      </c>
      <c r="W7" s="75" t="s">
        <v>109</v>
      </c>
    </row>
    <row r="8" spans="1:32" ht="133.5" x14ac:dyDescent="0.25">
      <c r="A8" s="73">
        <v>4</v>
      </c>
      <c r="B8" s="74" t="s">
        <v>15</v>
      </c>
      <c r="C8" s="74" t="s">
        <v>16</v>
      </c>
      <c r="D8" s="74" t="s">
        <v>20</v>
      </c>
      <c r="E8" s="74" t="s">
        <v>54</v>
      </c>
      <c r="F8" s="75" t="s">
        <v>87</v>
      </c>
      <c r="G8" s="75" t="s">
        <v>98</v>
      </c>
      <c r="H8" s="74" t="s">
        <v>77</v>
      </c>
      <c r="I8" s="74" t="s">
        <v>31</v>
      </c>
      <c r="J8" s="74">
        <f t="shared" ref="J8:J12" si="10">+IF(AND(H8=Raro,I8=Insignificante),1,IF(AND(H8=Raro,I8=Menor),1,IF(AND(H8=Raro,I8=Moderado),1,IF(AND(H8=Raro,I8=Mayor),5,IF(AND(H8=Raro,I8=Catastrofico),7,IF(AND(H8=Improbable,I8=Insignificante),"1",IF(AND(H8=Improbable,I8=Menor),1,IF(AND(H8=Improbable,I8=Moderado),5,IF(AND(H8=Improbable,I8=Catastrofico),7,IF(AND(H8=Posible,I8=Insignificante),1,IF(AND(H8=Posible,I8=Menor),5,IF(AND(H8=Posible,I8=Moderado),7,IF(AND(H8=Posible,I8=Mayor),7,IF(AND(H8=Posible,I8=Catastrofico),10,IF(AND(H8=Probable,I8=Insignificante),5,IF(AND(H8=Probable,I8=Menor),7,IF(AND(H8=Probable,I8=Moderado),7,IF(AND(H8=Probable,I8=Mayor),10,IF(AND(H8=Probable,I8=Catastrofico),10,IF(AND(H8=Casi,I8=Insignificante),7,IF(AND(H8=Casi,I8=Menor),7,IF(AND(H8=Casi,I8=Moderado),10,IF(AND(H8=Casi,I8=Mayor),10,IF(AND(H8=Casi,I8=Catastrofico),10,0))))))))))))))))))))))))</f>
        <v>7</v>
      </c>
      <c r="K8" s="74" t="str">
        <f t="shared" si="0"/>
        <v>Riesgo Alto</v>
      </c>
      <c r="L8" s="47" t="s">
        <v>72</v>
      </c>
      <c r="M8" s="75" t="s">
        <v>42</v>
      </c>
      <c r="N8" s="74" t="s">
        <v>77</v>
      </c>
      <c r="O8" s="74" t="s">
        <v>30</v>
      </c>
      <c r="P8" s="74">
        <f t="shared" si="1"/>
        <v>7</v>
      </c>
      <c r="Q8" s="75" t="str">
        <f t="shared" si="2"/>
        <v>Riesgo Alto</v>
      </c>
      <c r="R8" s="75" t="s">
        <v>58</v>
      </c>
      <c r="S8" s="75" t="s">
        <v>99</v>
      </c>
      <c r="T8" s="76" t="s">
        <v>121</v>
      </c>
      <c r="U8" s="75" t="s">
        <v>107</v>
      </c>
      <c r="V8" s="75" t="s">
        <v>100</v>
      </c>
      <c r="W8" s="75" t="s">
        <v>101</v>
      </c>
    </row>
    <row r="9" spans="1:32" ht="133.5" x14ac:dyDescent="0.25">
      <c r="A9" s="73">
        <v>5</v>
      </c>
      <c r="B9" s="74" t="s">
        <v>15</v>
      </c>
      <c r="C9" s="74" t="s">
        <v>16</v>
      </c>
      <c r="D9" s="74" t="s">
        <v>21</v>
      </c>
      <c r="E9" s="74" t="s">
        <v>54</v>
      </c>
      <c r="F9" s="75" t="s">
        <v>115</v>
      </c>
      <c r="G9" s="75" t="s">
        <v>57</v>
      </c>
      <c r="H9" s="74" t="s">
        <v>77</v>
      </c>
      <c r="I9" s="74" t="s">
        <v>32</v>
      </c>
      <c r="J9" s="74">
        <f t="shared" si="10"/>
        <v>10</v>
      </c>
      <c r="K9" s="74" t="str">
        <f t="shared" si="0"/>
        <v>Riesgo Extremo</v>
      </c>
      <c r="L9" s="47" t="s">
        <v>72</v>
      </c>
      <c r="M9" s="75" t="s">
        <v>45</v>
      </c>
      <c r="N9" s="74" t="s">
        <v>74</v>
      </c>
      <c r="O9" s="74" t="s">
        <v>30</v>
      </c>
      <c r="P9" s="74">
        <f t="shared" si="1"/>
        <v>2</v>
      </c>
      <c r="Q9" s="75" t="str">
        <f t="shared" si="2"/>
        <v>Riesgo Bajo</v>
      </c>
      <c r="R9" s="75" t="s">
        <v>58</v>
      </c>
      <c r="S9" s="75" t="s">
        <v>59</v>
      </c>
      <c r="T9" s="76" t="s">
        <v>112</v>
      </c>
      <c r="U9" s="75" t="s">
        <v>60</v>
      </c>
      <c r="V9" s="75" t="s">
        <v>61</v>
      </c>
      <c r="W9" s="75" t="s">
        <v>62</v>
      </c>
    </row>
    <row r="10" spans="1:32" ht="96" x14ac:dyDescent="0.25">
      <c r="A10" s="73">
        <v>6</v>
      </c>
      <c r="B10" s="74" t="s">
        <v>15</v>
      </c>
      <c r="C10" s="74" t="s">
        <v>16</v>
      </c>
      <c r="D10" s="74" t="s">
        <v>21</v>
      </c>
      <c r="E10" s="74" t="s">
        <v>24</v>
      </c>
      <c r="F10" s="75" t="s">
        <v>88</v>
      </c>
      <c r="G10" s="75" t="s">
        <v>57</v>
      </c>
      <c r="H10" s="74" t="s">
        <v>74</v>
      </c>
      <c r="I10" s="74" t="s">
        <v>32</v>
      </c>
      <c r="J10" s="74">
        <f t="shared" si="10"/>
        <v>7</v>
      </c>
      <c r="K10" s="74" t="str">
        <f t="shared" si="0"/>
        <v>Riesgo Alto</v>
      </c>
      <c r="L10" s="47" t="s">
        <v>72</v>
      </c>
      <c r="M10" s="75" t="s">
        <v>44</v>
      </c>
      <c r="N10" s="74" t="s">
        <v>74</v>
      </c>
      <c r="O10" s="74" t="s">
        <v>31</v>
      </c>
      <c r="P10" s="74">
        <f t="shared" si="1"/>
        <v>5</v>
      </c>
      <c r="Q10" s="75" t="str">
        <f t="shared" si="2"/>
        <v>Riesgo Medio</v>
      </c>
      <c r="R10" s="75" t="s">
        <v>58</v>
      </c>
      <c r="S10" s="75" t="s">
        <v>96</v>
      </c>
      <c r="T10" s="76" t="s">
        <v>122</v>
      </c>
      <c r="U10" s="76" t="s">
        <v>123</v>
      </c>
      <c r="V10" s="75" t="s">
        <v>105</v>
      </c>
      <c r="W10" s="75" t="s">
        <v>97</v>
      </c>
    </row>
    <row r="11" spans="1:32" ht="96" x14ac:dyDescent="0.25">
      <c r="A11" s="73">
        <v>7</v>
      </c>
      <c r="B11" s="74" t="s">
        <v>14</v>
      </c>
      <c r="C11" s="74" t="s">
        <v>17</v>
      </c>
      <c r="D11" s="74" t="s">
        <v>21</v>
      </c>
      <c r="E11" s="74" t="s">
        <v>23</v>
      </c>
      <c r="F11" s="75" t="s">
        <v>89</v>
      </c>
      <c r="G11" s="75" t="s">
        <v>103</v>
      </c>
      <c r="H11" s="74" t="s">
        <v>74</v>
      </c>
      <c r="I11" s="74" t="s">
        <v>30</v>
      </c>
      <c r="J11" s="74">
        <f t="shared" si="10"/>
        <v>1</v>
      </c>
      <c r="K11" s="74" t="str">
        <f t="shared" si="0"/>
        <v>Riesgo Bajo</v>
      </c>
      <c r="L11" s="47" t="s">
        <v>47</v>
      </c>
      <c r="M11" s="75" t="s">
        <v>44</v>
      </c>
      <c r="N11" s="74" t="s">
        <v>74</v>
      </c>
      <c r="O11" s="74" t="s">
        <v>30</v>
      </c>
      <c r="P11" s="74">
        <f t="shared" si="1"/>
        <v>2</v>
      </c>
      <c r="Q11" s="75" t="str">
        <f t="shared" si="2"/>
        <v>Riesgo Bajo</v>
      </c>
      <c r="R11" s="75" t="s">
        <v>58</v>
      </c>
      <c r="S11" s="75" t="s">
        <v>59</v>
      </c>
      <c r="T11" s="76" t="s">
        <v>111</v>
      </c>
      <c r="U11" s="75" t="s">
        <v>60</v>
      </c>
      <c r="V11" s="75" t="s">
        <v>113</v>
      </c>
      <c r="W11" s="75" t="s">
        <v>106</v>
      </c>
    </row>
    <row r="12" spans="1:32" ht="96" x14ac:dyDescent="0.25">
      <c r="A12" s="73">
        <v>8</v>
      </c>
      <c r="B12" s="74" t="s">
        <v>14</v>
      </c>
      <c r="C12" s="74" t="s">
        <v>17</v>
      </c>
      <c r="D12" s="74" t="s">
        <v>21</v>
      </c>
      <c r="E12" s="74" t="s">
        <v>40</v>
      </c>
      <c r="F12" s="75" t="s">
        <v>90</v>
      </c>
      <c r="G12" s="75" t="s">
        <v>103</v>
      </c>
      <c r="H12" s="74" t="s">
        <v>75</v>
      </c>
      <c r="I12" s="74" t="s">
        <v>30</v>
      </c>
      <c r="J12" s="74">
        <f t="shared" si="10"/>
        <v>5</v>
      </c>
      <c r="K12" s="74" t="str">
        <f t="shared" si="0"/>
        <v>Riesgo Medio</v>
      </c>
      <c r="L12" s="47" t="s">
        <v>71</v>
      </c>
      <c r="M12" s="75" t="s">
        <v>44</v>
      </c>
      <c r="N12" s="74" t="s">
        <v>74</v>
      </c>
      <c r="O12" s="74" t="s">
        <v>30</v>
      </c>
      <c r="P12" s="74">
        <f t="shared" si="1"/>
        <v>2</v>
      </c>
      <c r="Q12" s="75" t="str">
        <f t="shared" si="2"/>
        <v>Riesgo Bajo</v>
      </c>
      <c r="R12" s="75" t="s">
        <v>58</v>
      </c>
      <c r="S12" s="75" t="s">
        <v>59</v>
      </c>
      <c r="T12" s="76" t="s">
        <v>111</v>
      </c>
      <c r="U12" s="75" t="s">
        <v>60</v>
      </c>
      <c r="V12" s="75" t="s">
        <v>114</v>
      </c>
      <c r="W12" s="75" t="s">
        <v>62</v>
      </c>
    </row>
    <row r="13" spans="1:32" ht="96" x14ac:dyDescent="0.25">
      <c r="A13" s="73">
        <v>9</v>
      </c>
      <c r="B13" s="74" t="s">
        <v>15</v>
      </c>
      <c r="C13" s="74" t="s">
        <v>17</v>
      </c>
      <c r="D13" s="74" t="s">
        <v>18</v>
      </c>
      <c r="E13" s="74" t="s">
        <v>54</v>
      </c>
      <c r="F13" s="75" t="s">
        <v>126</v>
      </c>
      <c r="G13" s="75" t="s">
        <v>127</v>
      </c>
      <c r="H13" s="74" t="s">
        <v>75</v>
      </c>
      <c r="I13" s="74" t="s">
        <v>30</v>
      </c>
      <c r="J13" s="74">
        <f t="shared" ref="J13" si="11">+IF(AND(H13=Raro,I13=Insignificante),1,IF(AND(H13=Raro,I13=Menor),1,IF(AND(H13=Raro,I13=Moderado),1,IF(AND(H13=Raro,I13=Mayor),5,IF(AND(H13=Raro,I13=Catastrofico),7,IF(AND(H13=Improbable,I13=Insignificante),"1",IF(AND(H13=Improbable,I13=Menor),1,IF(AND(H13=Improbable,I13=Moderado),5,IF(AND(H13=Improbable,I13=Catastrofico),7,IF(AND(H13=Posible,I13=Insignificante),1,IF(AND(H13=Posible,I13=Menor),5,IF(AND(H13=Posible,I13=Moderado),7,IF(AND(H13=Posible,I13=Mayor),7,IF(AND(H13=Posible,I13=Catastrofico),10,IF(AND(H13=Probable,I13=Insignificante),5,IF(AND(H13=Probable,I13=Menor),7,IF(AND(H13=Probable,I13=Moderado),7,IF(AND(H13=Probable,I13=Mayor),10,IF(AND(H13=Probable,I13=Catastrofico),10,IF(AND(H13=Casi,I13=Insignificante),7,IF(AND(H13=Casi,I13=Menor),7,IF(AND(H13=Casi,I13=Moderado),10,IF(AND(H13=Casi,I13=Mayor),10,IF(AND(H13=Casi,I13=Catastrofico),10,0))))))))))))))))))))))))</f>
        <v>5</v>
      </c>
      <c r="K13" s="74" t="str">
        <f t="shared" ref="K13" si="12">+IF(AND(H13=Raro,I13=Insignificante),"Riesgo Bajo",IF(AND(H13=Raro,I13=Menor),"Riesgo Bajo",IF(AND(H13=Raro,I13=Moderado),"Riesgo Bajo",IF(AND(H13=Raro,I13=Mayor),"Riesgo Medio",IF(AND(H13=Raro,I13=Catastrofico),"Riesgo Alto",IF(AND(H13=Improbable,I13=Insignificante),"Riesgo Bajo",IF(AND(H13=Improbable,I13=Menor),"Riesgo Bajo",IF(AND(H13=Improbable,I13=Moderado),"Riesgo Medio",IF(AND(H13=Improbable,I13=Catastrofico),"Riesgo Alto",IF(AND(H13=Posible,I13=Insignificante),"Riesgo Bajo",IF(AND(H13=Posible,I13=Menor),"Riesgo Medio",IF(AND(H13=Posible,I13=Moderado),"Riesgo Alto",IF(AND(H13=Posible,I13=Mayor),"Riesgo Alto",IF(AND(H13=Posible,I13=Catastrofico),"Riesgo Extremo",IF(AND(H13=Probable,I13=Insignificante),"Riesgo Medio",IF(AND(H13=Probable,I13=Menor),"Riesgo Alto",IF(AND(H13=Probable,I13=Moderado),"Riesgo Extremo",IF(AND(H13=Probable,I13=Mayor),"Riesgo Extremo",IF(AND(H13=Probable,I13=Catastrofico),"Riesgo Extremo",IF(AND(H13=Casi,I13=Insignificante),"Riesgo Alto",IF(AND(H13=Casi,I13=Menor),"Riesgo Alto",IF(AND(H13=Casi,I13=Moderado),"Riesgo Extremo",IF(AND(H13=Casi,I13=Mayor),"Riesgo Extremo",IF(AND(H13=Casi,I13=Catastrofico),"Riesgo Extremo",0))))))))))))))))))))))))</f>
        <v>Riesgo Medio</v>
      </c>
      <c r="L13" s="47" t="s">
        <v>72</v>
      </c>
      <c r="M13" s="75" t="s">
        <v>44</v>
      </c>
      <c r="N13" s="74" t="s">
        <v>74</v>
      </c>
      <c r="O13" s="74" t="s">
        <v>30</v>
      </c>
      <c r="P13" s="74">
        <f t="shared" ref="P13" si="13">+IF(AND(N13=Raro,O13=Insignificante),2,IF(AND(N13=Raro,O13=Menor),2,IF(AND(N13=Raro,O13=Moderado),2,IF(AND(N13=Raro,O13=Mayor),5,IF(AND(N13=Raro,O13=Catastrofico),7,IF(AND(N13=Improbable,O13=Insignificante),2,IF(AND(N13=Improbable,O13=Moderado),5,IF(AND(N13=Improbable,O13=Mayor),7,IF(AND(N13=Improbable,O13=Catastrofico),2,IF(AND(N13=Posible,O13=Insignificante),2,IF(AND(N13=Posible,O13=Menor),5,IF(AND(N13=Posible,O13=Moderado),7,IF(AND(N13=Posible,O13=Mayor),7,IF(AND(N13=Posible,O13=Catastrofico),10,IF(AND(N13=Probable,O13=Insignificante),5,IF(AND(N13=Probable,O13=Menor),7,IF(AND(N13=Probable,O13=Catastrofico),10,IF(AND(N13=Casi,O13=Insignificante),7,IF(AND(N13=Casi,O13=Menor),7,10)))))))))))))))))))</f>
        <v>2</v>
      </c>
      <c r="Q13" s="75" t="str">
        <f>+IF(AND(N13=Raro,O13=Insignificante),"Riesgo Bajo",IF(AND(N13=Raro,O13=Menor),"Riesgo Bajo",IF(AND(N13=Raro,O13=Moderado),"Riesgo Bajo",IF(AND(N13=Raro,O13=Mayor),"Riesgo Medio",IF(AND(N13=Raro,O13=Catastrofico),"Riesgo Alto",IF(AND(N13=Improbable,O13=Insignificante),"Riesgo Bajo",IF(AND(N13=Improbable,O13=Moderado),"Riesgo Mediano",IF(AND(N13=Improbable,O13=Mayor),"Riesgo Alto",IF(AND(N13=Improbable,O13=Catastrofico),"Riesgo Bajo",IF(AND(N13=Posible,O13=Insignificante),"Riesgo Bajo",IF(AND(N13=Posible,O13=R13),"Riesgo Medio",IF(AND(N13=Posible,O13=Moderado),"Riesgo Alto",IF(AND(N13=Posible,O13=Mayor),"Riesgo Alto",IF(AND(N13=Posible,O13=Catastrofico),"Riesgo Extremo",IF(AND(N13=Probable,O13=Insignificante),"Riesgo Medio",IF(AND(N13=Probable,O13=Menor),"Riesgo Alto",IF(AND(N13=Probable,O13=Catastrofico),"Riesgo Extremo",IF(AND(N13=Casi,O13=Insignificante),"Riesgo Alto",IF(AND(N13=Casi,O13=Menor),"Riesgo Alto","Riesgo Extremo")))))))))))))))))))</f>
        <v>Riesgo Bajo</v>
      </c>
      <c r="R13" s="75" t="s">
        <v>58</v>
      </c>
      <c r="S13" s="75" t="s">
        <v>99</v>
      </c>
      <c r="T13" s="76" t="s">
        <v>119</v>
      </c>
      <c r="U13" s="75" t="s">
        <v>60</v>
      </c>
      <c r="V13" s="75" t="s">
        <v>104</v>
      </c>
      <c r="W13" s="75" t="s">
        <v>62</v>
      </c>
    </row>
    <row r="14" spans="1:32" ht="96" x14ac:dyDescent="0.25">
      <c r="A14" s="73">
        <v>9</v>
      </c>
      <c r="B14" s="74" t="s">
        <v>15</v>
      </c>
      <c r="C14" s="74" t="s">
        <v>17</v>
      </c>
      <c r="D14" s="74" t="s">
        <v>18</v>
      </c>
      <c r="E14" s="74" t="s">
        <v>54</v>
      </c>
      <c r="F14" s="75" t="s">
        <v>128</v>
      </c>
      <c r="G14" s="75" t="s">
        <v>129</v>
      </c>
      <c r="H14" s="74" t="s">
        <v>75</v>
      </c>
      <c r="I14" s="74" t="s">
        <v>31</v>
      </c>
      <c r="J14" s="74">
        <v>4</v>
      </c>
      <c r="K14" s="77" t="s">
        <v>83</v>
      </c>
      <c r="L14" s="47" t="s">
        <v>72</v>
      </c>
      <c r="M14" s="75" t="s">
        <v>44</v>
      </c>
      <c r="N14" s="74" t="s">
        <v>74</v>
      </c>
      <c r="O14" s="74" t="s">
        <v>30</v>
      </c>
      <c r="P14" s="74">
        <f t="shared" ref="P14" si="14">+IF(AND(N14=Raro,O14=Insignificante),2,IF(AND(N14=Raro,O14=Menor),2,IF(AND(N14=Raro,O14=Moderado),2,IF(AND(N14=Raro,O14=Mayor),5,IF(AND(N14=Raro,O14=Catastrofico),7,IF(AND(N14=Improbable,O14=Insignificante),2,IF(AND(N14=Improbable,O14=Moderado),5,IF(AND(N14=Improbable,O14=Mayor),7,IF(AND(N14=Improbable,O14=Catastrofico),2,IF(AND(N14=Posible,O14=Insignificante),2,IF(AND(N14=Posible,O14=Menor),5,IF(AND(N14=Posible,O14=Moderado),7,IF(AND(N14=Posible,O14=Mayor),7,IF(AND(N14=Posible,O14=Catastrofico),10,IF(AND(N14=Probable,O14=Insignificante),5,IF(AND(N14=Probable,O14=Menor),7,IF(AND(N14=Probable,O14=Catastrofico),10,IF(AND(N14=Casi,O14=Insignificante),7,IF(AND(N14=Casi,O14=Menor),7,10)))))))))))))))))))</f>
        <v>2</v>
      </c>
      <c r="Q14" s="75" t="str">
        <f>+IF(AND(N14=Raro,O14=Insignificante),"Riesgo Bajo",IF(AND(N14=Raro,O14=Menor),"Riesgo Bajo",IF(AND(N14=Raro,O14=Moderado),"Riesgo Bajo",IF(AND(N14=Raro,O14=Mayor),"Riesgo Medio",IF(AND(N14=Raro,O14=Catastrofico),"Riesgo Alto",IF(AND(N14=Improbable,O14=Insignificante),"Riesgo Bajo",IF(AND(N14=Improbable,O14=Moderado),"Riesgo Mediano",IF(AND(N14=Improbable,O14=Mayor),"Riesgo Alto",IF(AND(N14=Improbable,O14=Catastrofico),"Riesgo Bajo",IF(AND(N14=Posible,O14=Insignificante),"Riesgo Bajo",IF(AND(N14=Posible,O14=R14),"Riesgo Medio",IF(AND(N14=Posible,O14=Moderado),"Riesgo Alto",IF(AND(N14=Posible,O14=Mayor),"Riesgo Alto",IF(AND(N14=Posible,O14=Catastrofico),"Riesgo Extremo",IF(AND(N14=Probable,O14=Insignificante),"Riesgo Medio",IF(AND(N14=Probable,O14=Menor),"Riesgo Alto",IF(AND(N14=Probable,O14=Catastrofico),"Riesgo Extremo",IF(AND(N14=Casi,O14=Insignificante),"Riesgo Alto",IF(AND(N14=Casi,O14=Menor),"Riesgo Alto","Riesgo Extremo")))))))))))))))))))</f>
        <v>Riesgo Bajo</v>
      </c>
      <c r="R14" s="75" t="s">
        <v>58</v>
      </c>
      <c r="S14" s="75" t="s">
        <v>99</v>
      </c>
      <c r="T14" s="76" t="s">
        <v>119</v>
      </c>
      <c r="U14" s="75" t="s">
        <v>60</v>
      </c>
      <c r="V14" s="75" t="s">
        <v>104</v>
      </c>
      <c r="W14" s="75" t="s">
        <v>62</v>
      </c>
    </row>
    <row r="23" spans="2:2" x14ac:dyDescent="0.25">
      <c r="B23" s="1" t="s">
        <v>53</v>
      </c>
    </row>
  </sheetData>
  <mergeCells count="2">
    <mergeCell ref="V3:W3"/>
    <mergeCell ref="N3:Q3"/>
  </mergeCells>
  <pageMargins left="1.2204724409448819" right="0.23622047244094491" top="1.5748031496062993" bottom="0.15748031496062992" header="1.6929133858267718" footer="0.31496062992125984"/>
  <pageSetup paperSize="5" scale="55" fitToHeight="0" orientation="landscape" horizontalDpi="4294967294" r:id="rId1"/>
  <rowBreaks count="1" manualBreakCount="1">
    <brk id="1" max="21" man="1"/>
  </rowBreaks>
  <colBreaks count="1" manualBreakCount="1">
    <brk id="10" max="30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clasificadores!$F$6:$F$10</xm:f>
          </x14:formula1>
          <xm:sqref>H5:H14 N5:N14</xm:sqref>
        </x14:dataValidation>
        <x14:dataValidation type="list" allowBlank="1" showInputMessage="1" showErrorMessage="1">
          <x14:formula1>
            <xm:f>clasificadores!$H$6:$H$10</xm:f>
          </x14:formula1>
          <xm:sqref>I5:I14 O5:O14</xm:sqref>
        </x14:dataValidation>
        <x14:dataValidation type="list" allowBlank="1" showInputMessage="1" showErrorMessage="1">
          <x14:formula1>
            <xm:f>clasificadores!$B$6:$B$7</xm:f>
          </x14:formula1>
          <xm:sqref>B5:B14</xm:sqref>
        </x14:dataValidation>
        <x14:dataValidation type="list" allowBlank="1" showInputMessage="1" showErrorMessage="1">
          <x14:formula1>
            <xm:f>clasificadores!$C$6:$C$7</xm:f>
          </x14:formula1>
          <xm:sqref>C5:C14</xm:sqref>
        </x14:dataValidation>
        <x14:dataValidation type="list" allowBlank="1" showInputMessage="1" showErrorMessage="1">
          <x14:formula1>
            <xm:f>clasificadores!$D$6:$D$9</xm:f>
          </x14:formula1>
          <xm:sqref>D5:D14</xm:sqref>
        </x14:dataValidation>
        <x14:dataValidation type="list" allowBlank="1" showInputMessage="1" showErrorMessage="1">
          <x14:formula1>
            <xm:f>clasificadores!$E$6:$E$13</xm:f>
          </x14:formula1>
          <xm:sqref>E5:E14</xm:sqref>
        </x14:dataValidation>
        <x14:dataValidation type="list" allowBlank="1" showInputMessage="1" showErrorMessage="1">
          <x14:formula1>
            <xm:f>clasificadores!$K$6:$K$10</xm:f>
          </x14:formula1>
          <xm:sqref>M5:M14</xm:sqref>
        </x14:dataValidation>
        <x14:dataValidation type="list" allowBlank="1" showInputMessage="1" showErrorMessage="1">
          <x14:formula1>
            <xm:f>clasificadores!$J$6:$J$16</xm:f>
          </x14:formula1>
          <xm:sqref>L5:L14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7"/>
  <sheetViews>
    <sheetView topLeftCell="D4" workbookViewId="0">
      <selection activeCell="G24" sqref="G24"/>
    </sheetView>
  </sheetViews>
  <sheetFormatPr baseColWidth="10" defaultRowHeight="15" x14ac:dyDescent="0.25"/>
  <cols>
    <col min="4" max="4" width="12.28515625" bestFit="1" customWidth="1"/>
    <col min="5" max="5" width="19.85546875" customWidth="1"/>
    <col min="6" max="6" width="20.140625" customWidth="1"/>
    <col min="7" max="7" width="12.42578125" customWidth="1"/>
    <col min="8" max="8" width="16" customWidth="1"/>
    <col min="9" max="9" width="14.7109375" customWidth="1"/>
    <col min="10" max="10" width="16.5703125" customWidth="1"/>
    <col min="11" max="11" width="24.28515625" customWidth="1"/>
    <col min="12" max="12" width="12.42578125" customWidth="1"/>
    <col min="13" max="13" width="17.28515625" customWidth="1"/>
    <col min="14" max="14" width="20.5703125" bestFit="1" customWidth="1"/>
  </cols>
  <sheetData>
    <row r="1" spans="1:14" x14ac:dyDescent="0.25">
      <c r="A1" s="36"/>
      <c r="B1" s="36"/>
      <c r="C1" s="36"/>
      <c r="D1" s="36"/>
      <c r="E1" s="36"/>
      <c r="F1" s="36"/>
      <c r="G1" s="36"/>
      <c r="H1" s="36"/>
      <c r="I1" s="36" t="s">
        <v>78</v>
      </c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1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.7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6" customFormat="1" ht="35.25" customHeight="1" thickBot="1" x14ac:dyDescent="0.3">
      <c r="A5" s="36"/>
      <c r="B5" s="8" t="s">
        <v>0</v>
      </c>
      <c r="C5" s="9" t="s">
        <v>1</v>
      </c>
      <c r="D5" s="10" t="s">
        <v>2</v>
      </c>
      <c r="E5" s="10" t="s">
        <v>3</v>
      </c>
      <c r="F5" s="10" t="s">
        <v>5</v>
      </c>
      <c r="G5" s="11" t="s">
        <v>33</v>
      </c>
      <c r="H5" s="10" t="s">
        <v>6</v>
      </c>
      <c r="I5" s="11" t="s">
        <v>34</v>
      </c>
      <c r="J5" s="12" t="s">
        <v>85</v>
      </c>
      <c r="K5" s="12" t="s">
        <v>9</v>
      </c>
      <c r="L5" s="13" t="s">
        <v>7</v>
      </c>
      <c r="M5" s="14" t="s">
        <v>48</v>
      </c>
      <c r="N5" s="36"/>
    </row>
    <row r="6" spans="1:14" ht="30" x14ac:dyDescent="0.25">
      <c r="A6" s="36"/>
      <c r="B6" s="16" t="s">
        <v>14</v>
      </c>
      <c r="C6" s="18" t="s">
        <v>16</v>
      </c>
      <c r="D6" s="18" t="s">
        <v>18</v>
      </c>
      <c r="E6" s="16" t="s">
        <v>22</v>
      </c>
      <c r="F6" s="57" t="s">
        <v>74</v>
      </c>
      <c r="G6" s="16">
        <v>1</v>
      </c>
      <c r="H6" s="16" t="s">
        <v>28</v>
      </c>
      <c r="I6" s="16">
        <v>1</v>
      </c>
      <c r="J6" s="16" t="s">
        <v>71</v>
      </c>
      <c r="K6" s="25" t="s">
        <v>42</v>
      </c>
      <c r="L6" s="42">
        <v>10</v>
      </c>
      <c r="M6" s="42" t="s">
        <v>49</v>
      </c>
      <c r="N6" s="36"/>
    </row>
    <row r="7" spans="1:14" ht="45.75" thickBot="1" x14ac:dyDescent="0.3">
      <c r="A7" s="36"/>
      <c r="B7" s="17" t="s">
        <v>15</v>
      </c>
      <c r="C7" s="19" t="s">
        <v>17</v>
      </c>
      <c r="D7" s="21" t="s">
        <v>19</v>
      </c>
      <c r="E7" s="20" t="s">
        <v>23</v>
      </c>
      <c r="F7" s="58" t="s">
        <v>75</v>
      </c>
      <c r="G7" s="20">
        <v>2</v>
      </c>
      <c r="H7" s="20" t="s">
        <v>29</v>
      </c>
      <c r="I7" s="20">
        <v>2</v>
      </c>
      <c r="J7" s="20" t="s">
        <v>72</v>
      </c>
      <c r="K7" s="15" t="s">
        <v>43</v>
      </c>
      <c r="L7" s="43">
        <v>9</v>
      </c>
      <c r="M7" s="43" t="s">
        <v>50</v>
      </c>
      <c r="N7" s="36"/>
    </row>
    <row r="8" spans="1:14" ht="45.75" thickBot="1" x14ac:dyDescent="0.3">
      <c r="A8" s="36"/>
      <c r="B8" s="37"/>
      <c r="C8" s="37"/>
      <c r="D8" s="15" t="s">
        <v>20</v>
      </c>
      <c r="E8" s="20" t="s">
        <v>54</v>
      </c>
      <c r="F8" s="58" t="s">
        <v>77</v>
      </c>
      <c r="G8" s="20">
        <v>3</v>
      </c>
      <c r="H8" s="20" t="s">
        <v>30</v>
      </c>
      <c r="I8" s="20">
        <v>3</v>
      </c>
      <c r="J8" s="23" t="s">
        <v>47</v>
      </c>
      <c r="K8" s="15" t="s">
        <v>44</v>
      </c>
      <c r="L8" s="43">
        <v>8</v>
      </c>
      <c r="M8" s="43" t="s">
        <v>50</v>
      </c>
      <c r="N8" s="36"/>
    </row>
    <row r="9" spans="1:14" ht="33.75" customHeight="1" thickBot="1" x14ac:dyDescent="0.3">
      <c r="A9" s="36"/>
      <c r="B9" s="38"/>
      <c r="C9" s="38"/>
      <c r="D9" s="26" t="s">
        <v>21</v>
      </c>
      <c r="E9" s="20" t="s">
        <v>24</v>
      </c>
      <c r="F9" s="58" t="s">
        <v>76</v>
      </c>
      <c r="G9" s="20">
        <v>4</v>
      </c>
      <c r="H9" s="20" t="s">
        <v>31</v>
      </c>
      <c r="I9" s="20">
        <v>4</v>
      </c>
      <c r="J9" s="23" t="s">
        <v>63</v>
      </c>
      <c r="K9" s="15" t="s">
        <v>45</v>
      </c>
      <c r="L9" s="43">
        <v>7</v>
      </c>
      <c r="M9" s="43" t="s">
        <v>50</v>
      </c>
      <c r="N9" s="36"/>
    </row>
    <row r="10" spans="1:14" ht="45.75" thickBot="1" x14ac:dyDescent="0.3">
      <c r="A10" s="36"/>
      <c r="B10" s="39"/>
      <c r="C10" s="39"/>
      <c r="D10" s="41"/>
      <c r="E10" s="40" t="s">
        <v>25</v>
      </c>
      <c r="F10" s="23" t="s">
        <v>79</v>
      </c>
      <c r="G10" s="17">
        <v>5</v>
      </c>
      <c r="H10" s="17" t="s">
        <v>32</v>
      </c>
      <c r="I10" s="17">
        <v>5</v>
      </c>
      <c r="J10" s="24" t="s">
        <v>64</v>
      </c>
      <c r="K10" s="26" t="s">
        <v>46</v>
      </c>
      <c r="L10" s="43">
        <v>6</v>
      </c>
      <c r="M10" s="43" t="s">
        <v>51</v>
      </c>
      <c r="N10" s="36"/>
    </row>
    <row r="11" spans="1:14" ht="30.75" thickBot="1" x14ac:dyDescent="0.3">
      <c r="A11" s="36"/>
      <c r="B11" s="36"/>
      <c r="C11" s="36"/>
      <c r="D11" s="36"/>
      <c r="E11" s="20" t="s">
        <v>40</v>
      </c>
      <c r="F11" s="7"/>
      <c r="G11" s="7"/>
      <c r="H11" s="7"/>
      <c r="I11" s="7"/>
      <c r="J11" s="35" t="s">
        <v>65</v>
      </c>
      <c r="K11" s="7"/>
      <c r="L11" s="43">
        <v>5</v>
      </c>
      <c r="M11" s="43" t="s">
        <v>51</v>
      </c>
      <c r="N11" s="36"/>
    </row>
    <row r="12" spans="1:14" ht="30.75" thickBot="1" x14ac:dyDescent="0.3">
      <c r="A12" s="36"/>
      <c r="B12" s="36"/>
      <c r="C12" s="36"/>
      <c r="D12" s="36"/>
      <c r="E12" s="22" t="s">
        <v>26</v>
      </c>
      <c r="F12" s="7"/>
      <c r="G12" s="7"/>
      <c r="H12" s="7"/>
      <c r="I12" s="7"/>
      <c r="J12" s="24" t="s">
        <v>66</v>
      </c>
      <c r="K12" s="7"/>
      <c r="L12" s="43">
        <v>4</v>
      </c>
      <c r="M12" s="43" t="s">
        <v>52</v>
      </c>
      <c r="N12" s="36"/>
    </row>
    <row r="13" spans="1:14" ht="30.75" thickBot="1" x14ac:dyDescent="0.3">
      <c r="A13" s="36"/>
      <c r="B13" s="36"/>
      <c r="C13" s="36"/>
      <c r="D13" s="36"/>
      <c r="E13" s="17" t="s">
        <v>27</v>
      </c>
      <c r="F13" s="7"/>
      <c r="G13" s="7"/>
      <c r="H13" s="7"/>
      <c r="I13" s="7"/>
      <c r="J13" s="35" t="s">
        <v>67</v>
      </c>
      <c r="K13" s="7"/>
      <c r="L13" s="43">
        <v>3</v>
      </c>
      <c r="M13" s="43" t="s">
        <v>52</v>
      </c>
      <c r="N13" s="36"/>
    </row>
    <row r="14" spans="1:14" ht="30.75" thickBot="1" x14ac:dyDescent="0.3">
      <c r="A14" s="36"/>
      <c r="B14" s="36"/>
      <c r="C14" s="36"/>
      <c r="D14" s="36"/>
      <c r="E14" s="7"/>
      <c r="F14" s="7"/>
      <c r="G14" s="7"/>
      <c r="H14" s="7"/>
      <c r="I14" s="7"/>
      <c r="J14" s="24" t="s">
        <v>68</v>
      </c>
      <c r="K14" s="7"/>
      <c r="L14" s="44">
        <v>2</v>
      </c>
      <c r="M14" s="44" t="s">
        <v>52</v>
      </c>
      <c r="N14" s="36"/>
    </row>
    <row r="15" spans="1:14" ht="30.75" thickBo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5" t="s">
        <v>69</v>
      </c>
      <c r="K15" s="36"/>
      <c r="L15" s="36"/>
      <c r="M15" s="36"/>
      <c r="N15" s="36"/>
    </row>
    <row r="16" spans="1:14" ht="30.75" thickBo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24" t="s">
        <v>70</v>
      </c>
      <c r="K16" s="36"/>
      <c r="L16" s="36"/>
      <c r="M16" s="36"/>
      <c r="N16" s="36"/>
    </row>
    <row r="17" spans="1:14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2" spans="1:14" x14ac:dyDescent="0.25">
      <c r="E22" s="59" t="s">
        <v>48</v>
      </c>
      <c r="F22" s="59" t="s">
        <v>80</v>
      </c>
      <c r="G22" s="60" t="s">
        <v>28</v>
      </c>
      <c r="H22" s="61" t="s">
        <v>29</v>
      </c>
      <c r="I22" s="60" t="s">
        <v>30</v>
      </c>
      <c r="J22" s="61" t="s">
        <v>31</v>
      </c>
      <c r="K22" s="60" t="s">
        <v>32</v>
      </c>
    </row>
    <row r="23" spans="1:14" x14ac:dyDescent="0.25">
      <c r="E23" s="59"/>
      <c r="F23" s="59"/>
      <c r="G23" s="62">
        <v>1</v>
      </c>
      <c r="H23" s="62">
        <v>2</v>
      </c>
      <c r="I23" s="62">
        <v>3</v>
      </c>
      <c r="J23" s="62">
        <v>4</v>
      </c>
      <c r="K23" s="62">
        <v>5</v>
      </c>
    </row>
    <row r="24" spans="1:14" ht="30" x14ac:dyDescent="0.25">
      <c r="E24" s="63" t="s">
        <v>74</v>
      </c>
      <c r="F24" s="62">
        <v>1</v>
      </c>
      <c r="G24" s="64">
        <f>+G23+$F$24</f>
        <v>2</v>
      </c>
      <c r="H24" s="64">
        <f t="shared" ref="H24:K24" si="0">+H23+$F$24</f>
        <v>3</v>
      </c>
      <c r="I24" s="64">
        <f t="shared" si="0"/>
        <v>4</v>
      </c>
      <c r="J24" s="65">
        <f t="shared" si="0"/>
        <v>5</v>
      </c>
      <c r="K24" s="66">
        <f t="shared" si="0"/>
        <v>6</v>
      </c>
    </row>
    <row r="25" spans="1:14" ht="45" x14ac:dyDescent="0.25">
      <c r="E25" s="67" t="s">
        <v>75</v>
      </c>
      <c r="F25" s="62">
        <v>2</v>
      </c>
      <c r="G25" s="64">
        <f>+G23+$F$25</f>
        <v>3</v>
      </c>
      <c r="H25" s="64">
        <f t="shared" ref="H25:K25" si="1">+H23+$F$25</f>
        <v>4</v>
      </c>
      <c r="I25" s="65">
        <f t="shared" si="1"/>
        <v>5</v>
      </c>
      <c r="J25" s="66">
        <f t="shared" si="1"/>
        <v>6</v>
      </c>
      <c r="K25" s="66">
        <f t="shared" si="1"/>
        <v>7</v>
      </c>
    </row>
    <row r="26" spans="1:14" ht="45" x14ac:dyDescent="0.25">
      <c r="E26" s="63" t="s">
        <v>77</v>
      </c>
      <c r="F26" s="62">
        <v>3</v>
      </c>
      <c r="G26" s="64">
        <f>+G23+$F$26</f>
        <v>4</v>
      </c>
      <c r="H26" s="65">
        <f t="shared" ref="H26:K26" si="2">+H23+$F$26</f>
        <v>5</v>
      </c>
      <c r="I26" s="66">
        <f t="shared" si="2"/>
        <v>6</v>
      </c>
      <c r="J26" s="66">
        <f t="shared" si="2"/>
        <v>7</v>
      </c>
      <c r="K26" s="68">
        <f t="shared" si="2"/>
        <v>8</v>
      </c>
    </row>
    <row r="27" spans="1:14" ht="45" x14ac:dyDescent="0.25">
      <c r="E27" s="67" t="s">
        <v>76</v>
      </c>
      <c r="F27" s="62">
        <v>4</v>
      </c>
      <c r="G27" s="65">
        <f>+G23+$F$27</f>
        <v>5</v>
      </c>
      <c r="H27" s="66">
        <f t="shared" ref="H27:K27" si="3">+H23+$F$27</f>
        <v>6</v>
      </c>
      <c r="I27" s="66">
        <f t="shared" si="3"/>
        <v>7</v>
      </c>
      <c r="J27" s="68">
        <f t="shared" si="3"/>
        <v>8</v>
      </c>
      <c r="K27" s="68">
        <f t="shared" si="3"/>
        <v>9</v>
      </c>
    </row>
    <row r="28" spans="1:14" ht="45" x14ac:dyDescent="0.25">
      <c r="E28" s="63" t="s">
        <v>79</v>
      </c>
      <c r="F28" s="65">
        <v>5</v>
      </c>
      <c r="G28" s="66">
        <f>+G23+$F$28</f>
        <v>6</v>
      </c>
      <c r="H28" s="66">
        <f t="shared" ref="H28:K28" si="4">+H23+$F$28</f>
        <v>7</v>
      </c>
      <c r="I28" s="68">
        <f t="shared" si="4"/>
        <v>8</v>
      </c>
      <c r="J28" s="68">
        <f t="shared" si="4"/>
        <v>9</v>
      </c>
      <c r="K28" s="68">
        <f t="shared" si="4"/>
        <v>10</v>
      </c>
    </row>
    <row r="31" spans="1:14" x14ac:dyDescent="0.25">
      <c r="E31" s="59" t="s">
        <v>48</v>
      </c>
      <c r="F31" s="59" t="s">
        <v>80</v>
      </c>
      <c r="G31" s="60" t="s">
        <v>28</v>
      </c>
      <c r="H31" s="61" t="s">
        <v>29</v>
      </c>
      <c r="I31" s="60" t="s">
        <v>30</v>
      </c>
      <c r="J31" s="61" t="s">
        <v>31</v>
      </c>
      <c r="K31" s="60" t="s">
        <v>32</v>
      </c>
    </row>
    <row r="32" spans="1:14" x14ac:dyDescent="0.25">
      <c r="E32" s="59"/>
      <c r="F32" s="59"/>
      <c r="G32" s="62">
        <v>1</v>
      </c>
      <c r="H32" s="62">
        <v>2</v>
      </c>
      <c r="I32" s="62">
        <v>3</v>
      </c>
      <c r="J32" s="62">
        <v>4</v>
      </c>
      <c r="K32" s="62">
        <v>5</v>
      </c>
    </row>
    <row r="33" spans="5:11" ht="30" x14ac:dyDescent="0.25">
      <c r="E33" s="63" t="s">
        <v>74</v>
      </c>
      <c r="F33" s="62">
        <v>1</v>
      </c>
      <c r="G33" s="64" t="s">
        <v>81</v>
      </c>
      <c r="H33" s="64" t="s">
        <v>81</v>
      </c>
      <c r="I33" s="64" t="s">
        <v>81</v>
      </c>
      <c r="J33" s="65" t="s">
        <v>82</v>
      </c>
      <c r="K33" s="66" t="s">
        <v>83</v>
      </c>
    </row>
    <row r="34" spans="5:11" ht="45" x14ac:dyDescent="0.25">
      <c r="E34" s="67" t="s">
        <v>75</v>
      </c>
      <c r="F34" s="62">
        <v>2</v>
      </c>
      <c r="G34" s="64" t="s">
        <v>81</v>
      </c>
      <c r="H34" s="64" t="s">
        <v>81</v>
      </c>
      <c r="I34" s="65" t="s">
        <v>82</v>
      </c>
      <c r="J34" s="66" t="s">
        <v>83</v>
      </c>
      <c r="K34" s="66" t="s">
        <v>83</v>
      </c>
    </row>
    <row r="35" spans="5:11" ht="45" x14ac:dyDescent="0.25">
      <c r="E35" s="63" t="s">
        <v>77</v>
      </c>
      <c r="F35" s="62">
        <v>3</v>
      </c>
      <c r="G35" s="64" t="s">
        <v>81</v>
      </c>
      <c r="H35" s="65" t="s">
        <v>82</v>
      </c>
      <c r="I35" s="66" t="s">
        <v>83</v>
      </c>
      <c r="J35" s="66" t="s">
        <v>83</v>
      </c>
      <c r="K35" s="68" t="s">
        <v>84</v>
      </c>
    </row>
    <row r="36" spans="5:11" ht="45" x14ac:dyDescent="0.25">
      <c r="E36" s="67" t="s">
        <v>76</v>
      </c>
      <c r="F36" s="62">
        <v>4</v>
      </c>
      <c r="G36" s="65" t="s">
        <v>82</v>
      </c>
      <c r="H36" s="66" t="s">
        <v>83</v>
      </c>
      <c r="I36" s="66" t="s">
        <v>83</v>
      </c>
      <c r="J36" s="68" t="s">
        <v>84</v>
      </c>
      <c r="K36" s="68" t="s">
        <v>84</v>
      </c>
    </row>
    <row r="37" spans="5:11" ht="45" x14ac:dyDescent="0.25">
      <c r="E37" s="63" t="s">
        <v>79</v>
      </c>
      <c r="F37" s="62">
        <v>5</v>
      </c>
      <c r="G37" s="66" t="s">
        <v>83</v>
      </c>
      <c r="H37" s="66" t="s">
        <v>83</v>
      </c>
      <c r="I37" s="68" t="s">
        <v>84</v>
      </c>
      <c r="J37" s="68" t="s">
        <v>84</v>
      </c>
      <c r="K37" s="68" t="s">
        <v>84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matriz.riesgo</vt:lpstr>
      <vt:lpstr>clasificadores</vt:lpstr>
      <vt:lpstr>Casi</vt:lpstr>
      <vt:lpstr>Catastrofico</vt:lpstr>
      <vt:lpstr>Improbable</vt:lpstr>
      <vt:lpstr>Insignificante</vt:lpstr>
      <vt:lpstr>Mayor</vt:lpstr>
      <vt:lpstr>Menor</vt:lpstr>
      <vt:lpstr>Moderado</vt:lpstr>
      <vt:lpstr>Posible</vt:lpstr>
      <vt:lpstr>Probable</vt:lpstr>
      <vt:lpstr>Raro</vt:lpstr>
      <vt:lpstr>matriz.riesgo!Títulos_a_imprimir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Laura Isabel Pastas Saavedra</cp:lastModifiedBy>
  <cp:lastPrinted>2017-03-09T20:39:44Z</cp:lastPrinted>
  <dcterms:created xsi:type="dcterms:W3CDTF">2013-10-02T04:47:29Z</dcterms:created>
  <dcterms:modified xsi:type="dcterms:W3CDTF">2017-03-09T20:51:09Z</dcterms:modified>
</cp:coreProperties>
</file>